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285" yWindow="-45" windowWidth="12390" windowHeight="11640" tabRatio="375"/>
  </bookViews>
  <sheets>
    <sheet name="Поправки декабрь" sheetId="114" r:id="rId1"/>
    <sheet name="Поправки ноябрь" sheetId="113" r:id="rId2"/>
    <sheet name="Поправки октябрь" sheetId="112" r:id="rId3"/>
    <sheet name="Поправки сентябрь" sheetId="111" r:id="rId4"/>
    <sheet name="Поправки июль" sheetId="110" r:id="rId5"/>
    <sheet name="Поправки июнь" sheetId="109" r:id="rId6"/>
    <sheet name="Поправки март" sheetId="108" r:id="rId7"/>
    <sheet name="Поправки февраль" sheetId="107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calcPr calcId="125725"/>
</workbook>
</file>

<file path=xl/calcChain.xml><?xml version="1.0" encoding="utf-8"?>
<calcChain xmlns="http://schemas.openxmlformats.org/spreadsheetml/2006/main">
  <c r="F60" i="114"/>
  <c r="G60" s="1"/>
  <c r="F86"/>
  <c r="F74"/>
  <c r="G74" s="1"/>
  <c r="F72"/>
  <c r="G72" s="1"/>
  <c r="F71"/>
  <c r="F69"/>
  <c r="F68"/>
  <c r="F67"/>
  <c r="F65"/>
  <c r="G65" s="1"/>
  <c r="F61"/>
  <c r="F58"/>
  <c r="G58" s="1"/>
  <c r="F55"/>
  <c r="F54"/>
  <c r="F53"/>
  <c r="F52"/>
  <c r="F51"/>
  <c r="F49"/>
  <c r="G49" s="1"/>
  <c r="F47"/>
  <c r="F44"/>
  <c r="G44" s="1"/>
  <c r="F42"/>
  <c r="F41"/>
  <c r="F38"/>
  <c r="I88"/>
  <c r="H88"/>
  <c r="F88"/>
  <c r="G88" s="1"/>
  <c r="I87"/>
  <c r="H87"/>
  <c r="E87"/>
  <c r="G86"/>
  <c r="G85"/>
  <c r="G84"/>
  <c r="G83"/>
  <c r="I82"/>
  <c r="I81" s="1"/>
  <c r="H82"/>
  <c r="G82"/>
  <c r="H81"/>
  <c r="F81"/>
  <c r="E81"/>
  <c r="F80"/>
  <c r="G80" s="1"/>
  <c r="I79"/>
  <c r="I78" s="1"/>
  <c r="F79"/>
  <c r="G79" s="1"/>
  <c r="H78"/>
  <c r="F78"/>
  <c r="E78"/>
  <c r="I77"/>
  <c r="I73" s="1"/>
  <c r="H77"/>
  <c r="G77"/>
  <c r="I76"/>
  <c r="H76"/>
  <c r="G76"/>
  <c r="E75"/>
  <c r="H73"/>
  <c r="E73"/>
  <c r="H72"/>
  <c r="I71"/>
  <c r="H71"/>
  <c r="G71"/>
  <c r="I70"/>
  <c r="H70"/>
  <c r="E70"/>
  <c r="I69"/>
  <c r="H69"/>
  <c r="G69"/>
  <c r="I68"/>
  <c r="H68"/>
  <c r="E68"/>
  <c r="G68" s="1"/>
  <c r="I67"/>
  <c r="H67"/>
  <c r="G67"/>
  <c r="I66"/>
  <c r="H66"/>
  <c r="I65"/>
  <c r="H65"/>
  <c r="I64"/>
  <c r="H64"/>
  <c r="E64"/>
  <c r="G63"/>
  <c r="I62"/>
  <c r="H62"/>
  <c r="E62"/>
  <c r="G62" s="1"/>
  <c r="G61"/>
  <c r="I60"/>
  <c r="H60"/>
  <c r="F59"/>
  <c r="E59"/>
  <c r="H57"/>
  <c r="G57"/>
  <c r="I56"/>
  <c r="H56"/>
  <c r="E56"/>
  <c r="G55"/>
  <c r="I54"/>
  <c r="H54"/>
  <c r="G54"/>
  <c r="G53"/>
  <c r="G52"/>
  <c r="I51"/>
  <c r="I50" s="1"/>
  <c r="H51"/>
  <c r="H50" s="1"/>
  <c r="G51"/>
  <c r="E50"/>
  <c r="I49"/>
  <c r="H49"/>
  <c r="H48" s="1"/>
  <c r="I48"/>
  <c r="E48"/>
  <c r="I47"/>
  <c r="H47"/>
  <c r="H46" s="1"/>
  <c r="G47"/>
  <c r="I46"/>
  <c r="F46"/>
  <c r="E46"/>
  <c r="I45"/>
  <c r="I37" s="1"/>
  <c r="H45"/>
  <c r="H37" s="1"/>
  <c r="G43"/>
  <c r="I42"/>
  <c r="H42"/>
  <c r="G42"/>
  <c r="I41"/>
  <c r="E41"/>
  <c r="G41" s="1"/>
  <c r="G39"/>
  <c r="G38"/>
  <c r="E37"/>
  <c r="F86" i="113"/>
  <c r="F67"/>
  <c r="F71"/>
  <c r="F72"/>
  <c r="F38"/>
  <c r="F77"/>
  <c r="F76"/>
  <c r="F74"/>
  <c r="F65"/>
  <c r="F45"/>
  <c r="H36" i="114" l="1"/>
  <c r="G78"/>
  <c r="I36"/>
  <c r="F87"/>
  <c r="G87" s="1"/>
  <c r="G59"/>
  <c r="G81"/>
  <c r="F70"/>
  <c r="F56"/>
  <c r="G56" s="1"/>
  <c r="F50"/>
  <c r="G50" s="1"/>
  <c r="F48"/>
  <c r="G48" s="1"/>
  <c r="G46"/>
  <c r="G70"/>
  <c r="E36"/>
  <c r="I88" i="113"/>
  <c r="H88"/>
  <c r="F88"/>
  <c r="G88" s="1"/>
  <c r="I87"/>
  <c r="H87"/>
  <c r="E87"/>
  <c r="G86"/>
  <c r="G85"/>
  <c r="G84"/>
  <c r="G83"/>
  <c r="I82"/>
  <c r="I81" s="1"/>
  <c r="H82"/>
  <c r="H81" s="1"/>
  <c r="G82"/>
  <c r="F81"/>
  <c r="E81"/>
  <c r="F80"/>
  <c r="G80" s="1"/>
  <c r="I79"/>
  <c r="F79"/>
  <c r="G79" s="1"/>
  <c r="I78"/>
  <c r="H78"/>
  <c r="E78"/>
  <c r="I77"/>
  <c r="I73" s="1"/>
  <c r="H77"/>
  <c r="G77"/>
  <c r="I76"/>
  <c r="H76"/>
  <c r="G76"/>
  <c r="F75"/>
  <c r="F73" s="1"/>
  <c r="E75"/>
  <c r="G74"/>
  <c r="E73"/>
  <c r="H72"/>
  <c r="G72"/>
  <c r="I71"/>
  <c r="H71"/>
  <c r="G71"/>
  <c r="I70"/>
  <c r="H70"/>
  <c r="F70"/>
  <c r="E70"/>
  <c r="I69"/>
  <c r="H69"/>
  <c r="G69"/>
  <c r="I68"/>
  <c r="H68"/>
  <c r="F68"/>
  <c r="E68"/>
  <c r="I67"/>
  <c r="H67"/>
  <c r="G67"/>
  <c r="I66"/>
  <c r="H66"/>
  <c r="I65"/>
  <c r="H65"/>
  <c r="G65"/>
  <c r="I64"/>
  <c r="H64"/>
  <c r="E64"/>
  <c r="G63"/>
  <c r="I62"/>
  <c r="H62"/>
  <c r="G62"/>
  <c r="E62"/>
  <c r="G61"/>
  <c r="I60"/>
  <c r="H60"/>
  <c r="G60"/>
  <c r="F59"/>
  <c r="F56" s="1"/>
  <c r="E59"/>
  <c r="G58"/>
  <c r="H57"/>
  <c r="G57"/>
  <c r="I56"/>
  <c r="H56"/>
  <c r="E56"/>
  <c r="G55"/>
  <c r="I54"/>
  <c r="H54"/>
  <c r="G54"/>
  <c r="G53"/>
  <c r="G52"/>
  <c r="I51"/>
  <c r="I50" s="1"/>
  <c r="H51"/>
  <c r="H50" s="1"/>
  <c r="G51"/>
  <c r="F50"/>
  <c r="E50"/>
  <c r="I49"/>
  <c r="H49"/>
  <c r="H48" s="1"/>
  <c r="F48"/>
  <c r="G49"/>
  <c r="I48"/>
  <c r="E48"/>
  <c r="I47"/>
  <c r="H47"/>
  <c r="H46" s="1"/>
  <c r="F46"/>
  <c r="G47"/>
  <c r="I46"/>
  <c r="E46"/>
  <c r="G46" s="1"/>
  <c r="I45"/>
  <c r="H45"/>
  <c r="H37" s="1"/>
  <c r="G45"/>
  <c r="G44"/>
  <c r="G43"/>
  <c r="I42"/>
  <c r="H42"/>
  <c r="G42"/>
  <c r="I41"/>
  <c r="F41"/>
  <c r="F37" s="1"/>
  <c r="E41"/>
  <c r="G40"/>
  <c r="G39"/>
  <c r="G38"/>
  <c r="E37"/>
  <c r="F71" i="112"/>
  <c r="G81" i="113" l="1"/>
  <c r="H73"/>
  <c r="I37"/>
  <c r="I36" s="1"/>
  <c r="G59"/>
  <c r="G68"/>
  <c r="H36"/>
  <c r="G56"/>
  <c r="F78"/>
  <c r="G78" s="1"/>
  <c r="F87"/>
  <c r="G41"/>
  <c r="G87"/>
  <c r="G70"/>
  <c r="G75"/>
  <c r="G73"/>
  <c r="G50"/>
  <c r="G37"/>
  <c r="E36"/>
  <c r="G48"/>
  <c r="F49" i="112"/>
  <c r="F76"/>
  <c r="G76" s="1"/>
  <c r="F74"/>
  <c r="F52"/>
  <c r="G52" s="1"/>
  <c r="F67"/>
  <c r="G67" s="1"/>
  <c r="F65"/>
  <c r="I82"/>
  <c r="H82"/>
  <c r="F82"/>
  <c r="F81" s="1"/>
  <c r="I77"/>
  <c r="H77"/>
  <c r="F77"/>
  <c r="F69"/>
  <c r="G69" s="1"/>
  <c r="F66"/>
  <c r="G66" s="1"/>
  <c r="F53"/>
  <c r="G53" s="1"/>
  <c r="I51"/>
  <c r="H51"/>
  <c r="F51"/>
  <c r="F47"/>
  <c r="I45"/>
  <c r="H45"/>
  <c r="F45"/>
  <c r="F40"/>
  <c r="G40" s="1"/>
  <c r="F38"/>
  <c r="I88"/>
  <c r="H88"/>
  <c r="F88"/>
  <c r="G88" s="1"/>
  <c r="I87"/>
  <c r="H87"/>
  <c r="E87"/>
  <c r="G86"/>
  <c r="G85"/>
  <c r="G84"/>
  <c r="G83"/>
  <c r="E82"/>
  <c r="F80"/>
  <c r="G80" s="1"/>
  <c r="I79"/>
  <c r="I78" s="1"/>
  <c r="F79"/>
  <c r="G79" s="1"/>
  <c r="H78"/>
  <c r="F78"/>
  <c r="E78"/>
  <c r="G77"/>
  <c r="I76"/>
  <c r="H76"/>
  <c r="F75"/>
  <c r="E75"/>
  <c r="G74"/>
  <c r="I73"/>
  <c r="E73"/>
  <c r="H72"/>
  <c r="G72"/>
  <c r="I71"/>
  <c r="I70" s="1"/>
  <c r="H71"/>
  <c r="G71"/>
  <c r="H70"/>
  <c r="F70"/>
  <c r="E70"/>
  <c r="I69"/>
  <c r="H69"/>
  <c r="I68"/>
  <c r="H68"/>
  <c r="F68"/>
  <c r="E68"/>
  <c r="I67"/>
  <c r="H67"/>
  <c r="I66"/>
  <c r="H66"/>
  <c r="I65"/>
  <c r="I64" s="1"/>
  <c r="H65"/>
  <c r="G65"/>
  <c r="H64"/>
  <c r="E64"/>
  <c r="G63"/>
  <c r="I62"/>
  <c r="H62"/>
  <c r="G62"/>
  <c r="E62"/>
  <c r="G61"/>
  <c r="I60"/>
  <c r="H60"/>
  <c r="G60"/>
  <c r="F59"/>
  <c r="F56" s="1"/>
  <c r="E59"/>
  <c r="G58"/>
  <c r="H57"/>
  <c r="G57"/>
  <c r="I56"/>
  <c r="H56"/>
  <c r="E56"/>
  <c r="G55"/>
  <c r="I54"/>
  <c r="H54"/>
  <c r="G54"/>
  <c r="E51"/>
  <c r="E50" s="1"/>
  <c r="I49"/>
  <c r="I48" s="1"/>
  <c r="H49"/>
  <c r="E49"/>
  <c r="H48"/>
  <c r="F48"/>
  <c r="E48"/>
  <c r="I47"/>
  <c r="I46" s="1"/>
  <c r="H47"/>
  <c r="H46" s="1"/>
  <c r="E47"/>
  <c r="F46"/>
  <c r="E46"/>
  <c r="G45"/>
  <c r="G44"/>
  <c r="G43"/>
  <c r="I42"/>
  <c r="H42"/>
  <c r="G42"/>
  <c r="I41"/>
  <c r="F41"/>
  <c r="E41"/>
  <c r="G39"/>
  <c r="G38"/>
  <c r="E37"/>
  <c r="F86" i="111"/>
  <c r="F77"/>
  <c r="F75"/>
  <c r="F72"/>
  <c r="F69"/>
  <c r="F68"/>
  <c r="F67"/>
  <c r="F66"/>
  <c r="F65"/>
  <c r="F60"/>
  <c r="F58"/>
  <c r="F55"/>
  <c r="F42"/>
  <c r="I37" i="112" l="1"/>
  <c r="I50"/>
  <c r="F37"/>
  <c r="F73"/>
  <c r="G73" s="1"/>
  <c r="G59"/>
  <c r="H37"/>
  <c r="H50"/>
  <c r="H73"/>
  <c r="G78"/>
  <c r="G41"/>
  <c r="F87"/>
  <c r="G87" s="1"/>
  <c r="G48"/>
  <c r="G49"/>
  <c r="G56"/>
  <c r="G75"/>
  <c r="F64"/>
  <c r="G64" s="1"/>
  <c r="G46"/>
  <c r="G47"/>
  <c r="F50"/>
  <c r="G68"/>
  <c r="G51"/>
  <c r="G70"/>
  <c r="G37"/>
  <c r="I81"/>
  <c r="H81"/>
  <c r="G82"/>
  <c r="E81"/>
  <c r="I88" i="111"/>
  <c r="I87" s="1"/>
  <c r="H88"/>
  <c r="F88"/>
  <c r="G88" s="1"/>
  <c r="H87"/>
  <c r="E87"/>
  <c r="G86"/>
  <c r="G85"/>
  <c r="G84"/>
  <c r="G83"/>
  <c r="F82"/>
  <c r="F81" s="1"/>
  <c r="E82"/>
  <c r="E81" s="1"/>
  <c r="F80"/>
  <c r="G80" s="1"/>
  <c r="I79"/>
  <c r="F79"/>
  <c r="G79" s="1"/>
  <c r="I78"/>
  <c r="H78"/>
  <c r="E78"/>
  <c r="I77"/>
  <c r="I73" s="1"/>
  <c r="H77"/>
  <c r="G77"/>
  <c r="I76"/>
  <c r="H76"/>
  <c r="G76"/>
  <c r="F73"/>
  <c r="E75"/>
  <c r="G74"/>
  <c r="E73"/>
  <c r="H72"/>
  <c r="G72"/>
  <c r="I71"/>
  <c r="H71"/>
  <c r="H70" s="1"/>
  <c r="G71"/>
  <c r="I70"/>
  <c r="F70"/>
  <c r="E70"/>
  <c r="I69"/>
  <c r="H69"/>
  <c r="G69"/>
  <c r="I68"/>
  <c r="H68"/>
  <c r="F64"/>
  <c r="E68"/>
  <c r="I67"/>
  <c r="H67"/>
  <c r="G67"/>
  <c r="I66"/>
  <c r="H66"/>
  <c r="G66"/>
  <c r="I65"/>
  <c r="I64" s="1"/>
  <c r="H65"/>
  <c r="G65"/>
  <c r="E64"/>
  <c r="G63"/>
  <c r="I62"/>
  <c r="H62"/>
  <c r="G62"/>
  <c r="E62"/>
  <c r="G61"/>
  <c r="I60"/>
  <c r="H60"/>
  <c r="G60"/>
  <c r="F59"/>
  <c r="F56" s="1"/>
  <c r="E59"/>
  <c r="E58"/>
  <c r="G58" s="1"/>
  <c r="H57"/>
  <c r="G57"/>
  <c r="I56"/>
  <c r="H56"/>
  <c r="G55"/>
  <c r="I54"/>
  <c r="I50" s="1"/>
  <c r="H54"/>
  <c r="G54"/>
  <c r="G53"/>
  <c r="G52"/>
  <c r="I51"/>
  <c r="H51"/>
  <c r="F51"/>
  <c r="F50" s="1"/>
  <c r="E51"/>
  <c r="E50"/>
  <c r="I49"/>
  <c r="H49"/>
  <c r="H48" s="1"/>
  <c r="F49"/>
  <c r="F48" s="1"/>
  <c r="E49"/>
  <c r="I48"/>
  <c r="E48"/>
  <c r="I47"/>
  <c r="H47"/>
  <c r="H46" s="1"/>
  <c r="F47"/>
  <c r="F46" s="1"/>
  <c r="E47"/>
  <c r="I46"/>
  <c r="E46"/>
  <c r="I45"/>
  <c r="H45"/>
  <c r="G44"/>
  <c r="G43"/>
  <c r="I42"/>
  <c r="H42"/>
  <c r="G42"/>
  <c r="I41"/>
  <c r="F41"/>
  <c r="E41"/>
  <c r="E37" s="1"/>
  <c r="G39"/>
  <c r="H37"/>
  <c r="F67" i="110"/>
  <c r="F69"/>
  <c r="H36" i="112" l="1"/>
  <c r="G81" i="111"/>
  <c r="I36" i="112"/>
  <c r="I37" i="111"/>
  <c r="H64"/>
  <c r="H73"/>
  <c r="H50"/>
  <c r="E56"/>
  <c r="F36" i="112"/>
  <c r="G50"/>
  <c r="G81"/>
  <c r="E36"/>
  <c r="G46" i="111"/>
  <c r="G47"/>
  <c r="G48"/>
  <c r="G49"/>
  <c r="G50"/>
  <c r="G51"/>
  <c r="F78"/>
  <c r="G82"/>
  <c r="G73"/>
  <c r="G41"/>
  <c r="G59"/>
  <c r="G75"/>
  <c r="G78"/>
  <c r="F87"/>
  <c r="G87" s="1"/>
  <c r="G56"/>
  <c r="G68"/>
  <c r="G70"/>
  <c r="G64"/>
  <c r="E36"/>
  <c r="H82"/>
  <c r="F71" i="110"/>
  <c r="F45"/>
  <c r="F40"/>
  <c r="G36" i="112" l="1"/>
  <c r="I82" i="111"/>
  <c r="I81" s="1"/>
  <c r="I36" s="1"/>
  <c r="H81"/>
  <c r="H36" s="1"/>
  <c r="I88" i="110"/>
  <c r="I87" s="1"/>
  <c r="H88"/>
  <c r="F88"/>
  <c r="G88" s="1"/>
  <c r="H87"/>
  <c r="E87"/>
  <c r="G86"/>
  <c r="G85"/>
  <c r="G84"/>
  <c r="G83"/>
  <c r="F82"/>
  <c r="F81" s="1"/>
  <c r="E82"/>
  <c r="H82" s="1"/>
  <c r="I82" s="1"/>
  <c r="I81" s="1"/>
  <c r="E81"/>
  <c r="G81" s="1"/>
  <c r="F80"/>
  <c r="G80" s="1"/>
  <c r="I79"/>
  <c r="F79"/>
  <c r="G79" s="1"/>
  <c r="I78"/>
  <c r="H78"/>
  <c r="E78"/>
  <c r="I77"/>
  <c r="H77"/>
  <c r="H73" s="1"/>
  <c r="G77"/>
  <c r="I76"/>
  <c r="I73" s="1"/>
  <c r="H76"/>
  <c r="G76"/>
  <c r="F75"/>
  <c r="E75"/>
  <c r="E73" s="1"/>
  <c r="F73"/>
  <c r="H72"/>
  <c r="F70"/>
  <c r="G72"/>
  <c r="I71"/>
  <c r="I70" s="1"/>
  <c r="H71"/>
  <c r="G71"/>
  <c r="E70"/>
  <c r="I69"/>
  <c r="H69"/>
  <c r="E69"/>
  <c r="I68"/>
  <c r="I64" s="1"/>
  <c r="H68"/>
  <c r="F68"/>
  <c r="E68"/>
  <c r="I67"/>
  <c r="H67"/>
  <c r="G67"/>
  <c r="I66"/>
  <c r="H66"/>
  <c r="I65"/>
  <c r="H65"/>
  <c r="E64"/>
  <c r="G63"/>
  <c r="I62"/>
  <c r="H62"/>
  <c r="G62"/>
  <c r="E62"/>
  <c r="G61"/>
  <c r="I60"/>
  <c r="H60"/>
  <c r="H56" s="1"/>
  <c r="G60"/>
  <c r="F59"/>
  <c r="E59"/>
  <c r="F58"/>
  <c r="F56" s="1"/>
  <c r="E58"/>
  <c r="H57"/>
  <c r="G57"/>
  <c r="I56"/>
  <c r="E56"/>
  <c r="G55"/>
  <c r="I54"/>
  <c r="H54"/>
  <c r="H50" s="1"/>
  <c r="G54"/>
  <c r="G53"/>
  <c r="G52"/>
  <c r="I51"/>
  <c r="H51"/>
  <c r="F51"/>
  <c r="E51"/>
  <c r="I50"/>
  <c r="E50"/>
  <c r="I49"/>
  <c r="H49"/>
  <c r="H48" s="1"/>
  <c r="F49"/>
  <c r="F48" s="1"/>
  <c r="E49"/>
  <c r="I48"/>
  <c r="E48"/>
  <c r="I47"/>
  <c r="H47"/>
  <c r="H46" s="1"/>
  <c r="F47"/>
  <c r="F46" s="1"/>
  <c r="E47"/>
  <c r="I46"/>
  <c r="E46"/>
  <c r="I45"/>
  <c r="H45"/>
  <c r="G45"/>
  <c r="G44"/>
  <c r="G43"/>
  <c r="I42"/>
  <c r="H42"/>
  <c r="F42"/>
  <c r="G42" s="1"/>
  <c r="I41"/>
  <c r="I37" s="1"/>
  <c r="F41"/>
  <c r="E41"/>
  <c r="G40"/>
  <c r="G39"/>
  <c r="G38"/>
  <c r="H37"/>
  <c r="F37"/>
  <c r="E37"/>
  <c r="F71" i="109"/>
  <c r="F74"/>
  <c r="F72"/>
  <c r="F67"/>
  <c r="F66"/>
  <c r="G66" s="1"/>
  <c r="F65"/>
  <c r="G65" s="1"/>
  <c r="F60"/>
  <c r="F45"/>
  <c r="F40"/>
  <c r="G40" s="1"/>
  <c r="F38"/>
  <c r="G38" s="1"/>
  <c r="F55"/>
  <c r="I88"/>
  <c r="I87" s="1"/>
  <c r="H88"/>
  <c r="F88"/>
  <c r="G88" s="1"/>
  <c r="H87"/>
  <c r="E87"/>
  <c r="G86"/>
  <c r="G85"/>
  <c r="G84"/>
  <c r="G83"/>
  <c r="F82"/>
  <c r="E82"/>
  <c r="H82" s="1"/>
  <c r="F81"/>
  <c r="F80"/>
  <c r="G80" s="1"/>
  <c r="I79"/>
  <c r="I78" s="1"/>
  <c r="F79"/>
  <c r="G79" s="1"/>
  <c r="H78"/>
  <c r="F78"/>
  <c r="E78"/>
  <c r="I77"/>
  <c r="H77"/>
  <c r="H73" s="1"/>
  <c r="G77"/>
  <c r="I76"/>
  <c r="H76"/>
  <c r="G76"/>
  <c r="F75"/>
  <c r="E75"/>
  <c r="E74"/>
  <c r="I73"/>
  <c r="E73"/>
  <c r="H72"/>
  <c r="E72"/>
  <c r="E70" s="1"/>
  <c r="I71"/>
  <c r="H71"/>
  <c r="I70"/>
  <c r="H70"/>
  <c r="I69"/>
  <c r="H69"/>
  <c r="F69"/>
  <c r="E69"/>
  <c r="I68"/>
  <c r="I64" s="1"/>
  <c r="H68"/>
  <c r="F68"/>
  <c r="E68"/>
  <c r="I67"/>
  <c r="H67"/>
  <c r="E67"/>
  <c r="E64" s="1"/>
  <c r="I66"/>
  <c r="H66"/>
  <c r="I65"/>
  <c r="H65"/>
  <c r="H64" s="1"/>
  <c r="G63"/>
  <c r="I62"/>
  <c r="H62"/>
  <c r="G62"/>
  <c r="E62"/>
  <c r="G61"/>
  <c r="I60"/>
  <c r="I56" s="1"/>
  <c r="H60"/>
  <c r="E60"/>
  <c r="F59"/>
  <c r="E59"/>
  <c r="F58"/>
  <c r="E58"/>
  <c r="E56" s="1"/>
  <c r="H57"/>
  <c r="G57"/>
  <c r="H56"/>
  <c r="I54"/>
  <c r="H54"/>
  <c r="G53"/>
  <c r="G52"/>
  <c r="I51"/>
  <c r="H51"/>
  <c r="F51"/>
  <c r="E51"/>
  <c r="I50"/>
  <c r="H50"/>
  <c r="E50"/>
  <c r="I49"/>
  <c r="H49"/>
  <c r="F49"/>
  <c r="E49"/>
  <c r="I48"/>
  <c r="H48"/>
  <c r="F48"/>
  <c r="E48"/>
  <c r="I47"/>
  <c r="H47"/>
  <c r="H46" s="1"/>
  <c r="F47"/>
  <c r="F46" s="1"/>
  <c r="E47"/>
  <c r="I46"/>
  <c r="E46"/>
  <c r="I45"/>
  <c r="H45"/>
  <c r="G43"/>
  <c r="I42"/>
  <c r="I37" s="1"/>
  <c r="H42"/>
  <c r="F42"/>
  <c r="G42" s="1"/>
  <c r="I41"/>
  <c r="F41"/>
  <c r="E41"/>
  <c r="G39"/>
  <c r="H37"/>
  <c r="E37"/>
  <c r="F86" i="108"/>
  <c r="F82"/>
  <c r="F66"/>
  <c r="F65"/>
  <c r="F53"/>
  <c r="F51"/>
  <c r="F40"/>
  <c r="F77"/>
  <c r="F71"/>
  <c r="F61"/>
  <c r="F55"/>
  <c r="F54"/>
  <c r="F52"/>
  <c r="F45"/>
  <c r="H70" i="110" l="1"/>
  <c r="I36"/>
  <c r="H64"/>
  <c r="F70" i="109"/>
  <c r="G71"/>
  <c r="G75" i="110"/>
  <c r="G82"/>
  <c r="F87"/>
  <c r="G87" s="1"/>
  <c r="F73" i="109"/>
  <c r="G73" s="1"/>
  <c r="F56"/>
  <c r="G56" s="1"/>
  <c r="G41" i="110"/>
  <c r="G47"/>
  <c r="G49"/>
  <c r="G51"/>
  <c r="G58"/>
  <c r="G59"/>
  <c r="G68"/>
  <c r="G69"/>
  <c r="G37"/>
  <c r="G73"/>
  <c r="E36"/>
  <c r="G46"/>
  <c r="G48"/>
  <c r="G56"/>
  <c r="G70"/>
  <c r="G74"/>
  <c r="F50"/>
  <c r="G50" s="1"/>
  <c r="F78"/>
  <c r="G78" s="1"/>
  <c r="H81"/>
  <c r="H36" s="1"/>
  <c r="F64" i="109"/>
  <c r="G64" s="1"/>
  <c r="G47"/>
  <c r="G48"/>
  <c r="G49"/>
  <c r="G72"/>
  <c r="F87"/>
  <c r="G87" s="1"/>
  <c r="G41"/>
  <c r="G51"/>
  <c r="G58"/>
  <c r="G59"/>
  <c r="G60"/>
  <c r="G67"/>
  <c r="G68"/>
  <c r="G69"/>
  <c r="G70"/>
  <c r="G74"/>
  <c r="G75"/>
  <c r="G78"/>
  <c r="G46"/>
  <c r="I82"/>
  <c r="I81" s="1"/>
  <c r="H81"/>
  <c r="H36" s="1"/>
  <c r="I36"/>
  <c r="G82"/>
  <c r="E81"/>
  <c r="F81" i="108"/>
  <c r="I88"/>
  <c r="H88"/>
  <c r="H87" s="1"/>
  <c r="F88"/>
  <c r="G88" s="1"/>
  <c r="I87"/>
  <c r="E87"/>
  <c r="G86"/>
  <c r="G85"/>
  <c r="G84"/>
  <c r="G83"/>
  <c r="E82"/>
  <c r="G82" s="1"/>
  <c r="F80"/>
  <c r="G80" s="1"/>
  <c r="I79"/>
  <c r="F79"/>
  <c r="G79" s="1"/>
  <c r="I78"/>
  <c r="H78"/>
  <c r="E78"/>
  <c r="I77"/>
  <c r="H77"/>
  <c r="G77"/>
  <c r="I76"/>
  <c r="H76"/>
  <c r="H73" s="1"/>
  <c r="G76"/>
  <c r="F75"/>
  <c r="E75"/>
  <c r="F74"/>
  <c r="F73" s="1"/>
  <c r="E74"/>
  <c r="I73"/>
  <c r="E73"/>
  <c r="H72"/>
  <c r="F72"/>
  <c r="F70" s="1"/>
  <c r="E72"/>
  <c r="I71"/>
  <c r="H71"/>
  <c r="H70" s="1"/>
  <c r="G71"/>
  <c r="I70"/>
  <c r="E70"/>
  <c r="I69"/>
  <c r="H69"/>
  <c r="F69"/>
  <c r="E69"/>
  <c r="I68"/>
  <c r="H68"/>
  <c r="F68"/>
  <c r="E68"/>
  <c r="I67"/>
  <c r="H67"/>
  <c r="F67"/>
  <c r="E67"/>
  <c r="I66"/>
  <c r="H66"/>
  <c r="G66"/>
  <c r="I65"/>
  <c r="I64" s="1"/>
  <c r="H65"/>
  <c r="G65"/>
  <c r="H64"/>
  <c r="E64"/>
  <c r="G63"/>
  <c r="I62"/>
  <c r="H62"/>
  <c r="G62"/>
  <c r="E62"/>
  <c r="G61"/>
  <c r="I60"/>
  <c r="H60"/>
  <c r="F60"/>
  <c r="E60"/>
  <c r="F59"/>
  <c r="E59"/>
  <c r="F58"/>
  <c r="E58"/>
  <c r="H57"/>
  <c r="G57"/>
  <c r="I56"/>
  <c r="H56"/>
  <c r="F56"/>
  <c r="E56"/>
  <c r="G55"/>
  <c r="I54"/>
  <c r="I50" s="1"/>
  <c r="H54"/>
  <c r="G54"/>
  <c r="F50"/>
  <c r="E53"/>
  <c r="E50" s="1"/>
  <c r="E52"/>
  <c r="G52" s="1"/>
  <c r="I51"/>
  <c r="H51"/>
  <c r="E51"/>
  <c r="G51" s="1"/>
  <c r="H50"/>
  <c r="I49"/>
  <c r="H49"/>
  <c r="F49"/>
  <c r="E49"/>
  <c r="I48"/>
  <c r="H48"/>
  <c r="F48"/>
  <c r="E48"/>
  <c r="I47"/>
  <c r="H47"/>
  <c r="F47"/>
  <c r="E47"/>
  <c r="I46"/>
  <c r="H46"/>
  <c r="F46"/>
  <c r="E46"/>
  <c r="I45"/>
  <c r="H45"/>
  <c r="G45"/>
  <c r="G44"/>
  <c r="G43"/>
  <c r="I42"/>
  <c r="H42"/>
  <c r="H37" s="1"/>
  <c r="F42"/>
  <c r="G42" s="1"/>
  <c r="I41"/>
  <c r="F41"/>
  <c r="E41"/>
  <c r="G40"/>
  <c r="G39"/>
  <c r="F38"/>
  <c r="G38" s="1"/>
  <c r="I37"/>
  <c r="E37"/>
  <c r="F88" i="107"/>
  <c r="F87" s="1"/>
  <c r="F82"/>
  <c r="F80"/>
  <c r="F79"/>
  <c r="F77"/>
  <c r="F76"/>
  <c r="F75"/>
  <c r="F74"/>
  <c r="F72"/>
  <c r="F71"/>
  <c r="F69"/>
  <c r="F68"/>
  <c r="F67"/>
  <c r="F65"/>
  <c r="F61"/>
  <c r="F60"/>
  <c r="F59"/>
  <c r="F58"/>
  <c r="F55"/>
  <c r="F54"/>
  <c r="F53"/>
  <c r="F52"/>
  <c r="F51"/>
  <c r="F49"/>
  <c r="F47"/>
  <c r="F45"/>
  <c r="F44"/>
  <c r="F42"/>
  <c r="F41"/>
  <c r="F40"/>
  <c r="F38"/>
  <c r="F64" i="108" l="1"/>
  <c r="E81"/>
  <c r="G81" s="1"/>
  <c r="G67"/>
  <c r="G46"/>
  <c r="G47"/>
  <c r="G48"/>
  <c r="G49"/>
  <c r="G68"/>
  <c r="G74"/>
  <c r="G75"/>
  <c r="G72"/>
  <c r="F78"/>
  <c r="G78" s="1"/>
  <c r="F37"/>
  <c r="G37" s="1"/>
  <c r="G41"/>
  <c r="G58"/>
  <c r="G59"/>
  <c r="G60"/>
  <c r="G69"/>
  <c r="F87"/>
  <c r="G87" s="1"/>
  <c r="G81" i="109"/>
  <c r="E36"/>
  <c r="G70" i="108"/>
  <c r="G56"/>
  <c r="G53"/>
  <c r="G50"/>
  <c r="G73"/>
  <c r="G64"/>
  <c r="E36"/>
  <c r="H82"/>
  <c r="F81" i="107"/>
  <c r="F78"/>
  <c r="F73"/>
  <c r="F70"/>
  <c r="F56"/>
  <c r="F50"/>
  <c r="F48"/>
  <c r="F46"/>
  <c r="F37"/>
  <c r="G88"/>
  <c r="E41"/>
  <c r="E45"/>
  <c r="E47"/>
  <c r="E46" s="1"/>
  <c r="E49"/>
  <c r="E48" s="1"/>
  <c r="E51"/>
  <c r="E52"/>
  <c r="E53"/>
  <c r="E50" s="1"/>
  <c r="E54"/>
  <c r="E58"/>
  <c r="E59"/>
  <c r="E60"/>
  <c r="E62"/>
  <c r="E65"/>
  <c r="E66"/>
  <c r="E67"/>
  <c r="E68"/>
  <c r="E69"/>
  <c r="E71"/>
  <c r="E72"/>
  <c r="E74"/>
  <c r="E75"/>
  <c r="E76"/>
  <c r="E77"/>
  <c r="E78"/>
  <c r="E81"/>
  <c r="E82"/>
  <c r="E87"/>
  <c r="H72"/>
  <c r="I71"/>
  <c r="H71"/>
  <c r="I79"/>
  <c r="I77"/>
  <c r="H77"/>
  <c r="I76"/>
  <c r="H76"/>
  <c r="I88"/>
  <c r="H88"/>
  <c r="I47"/>
  <c r="I68"/>
  <c r="H68"/>
  <c r="I51"/>
  <c r="H51"/>
  <c r="I41"/>
  <c r="H47"/>
  <c r="I65"/>
  <c r="H65"/>
  <c r="I66"/>
  <c r="H66"/>
  <c r="H67"/>
  <c r="I67"/>
  <c r="E70" l="1"/>
  <c r="E56"/>
  <c r="E73"/>
  <c r="E64"/>
  <c r="F36" i="108"/>
  <c r="G36" s="1"/>
  <c r="I82"/>
  <c r="I81" s="1"/>
  <c r="I36" s="1"/>
  <c r="H81"/>
  <c r="H36" s="1"/>
  <c r="G87" i="107"/>
  <c r="H82"/>
  <c r="I82" s="1"/>
  <c r="I81" s="1"/>
  <c r="H46"/>
  <c r="I46"/>
  <c r="H62"/>
  <c r="I62"/>
  <c r="H78"/>
  <c r="I78"/>
  <c r="H81" l="1"/>
  <c r="G86"/>
  <c r="H57"/>
  <c r="I87"/>
  <c r="H87"/>
  <c r="G85" l="1"/>
  <c r="H42"/>
  <c r="I73"/>
  <c r="I42"/>
  <c r="G84" l="1"/>
  <c r="I45"/>
  <c r="I37" s="1"/>
  <c r="H73"/>
  <c r="H45"/>
  <c r="H37" s="1"/>
  <c r="I49"/>
  <c r="I48" s="1"/>
  <c r="H54"/>
  <c r="H50" s="1"/>
  <c r="H49"/>
  <c r="H48" s="1"/>
  <c r="I60"/>
  <c r="I56" s="1"/>
  <c r="G83" l="1"/>
  <c r="H60"/>
  <c r="H56" s="1"/>
  <c r="I70"/>
  <c r="H70"/>
  <c r="G82" l="1"/>
  <c r="I54"/>
  <c r="I50" s="1"/>
  <c r="E37"/>
  <c r="G81" l="1"/>
  <c r="I69"/>
  <c r="I64" s="1"/>
  <c r="I36" s="1"/>
  <c r="H69"/>
  <c r="H64" s="1"/>
  <c r="H36" s="1"/>
  <c r="E36"/>
  <c r="G80" l="1"/>
  <c r="G79" l="1"/>
  <c r="G78" l="1"/>
  <c r="G77" l="1"/>
  <c r="G76" l="1"/>
  <c r="G75" l="1"/>
  <c r="G74" l="1"/>
  <c r="G73" l="1"/>
  <c r="G72" l="1"/>
  <c r="G71" l="1"/>
  <c r="G70" l="1"/>
  <c r="G69" l="1"/>
  <c r="G68" l="1"/>
  <c r="G67" l="1"/>
  <c r="G65" l="1"/>
  <c r="G63" l="1"/>
  <c r="G62" l="1"/>
  <c r="G61" l="1"/>
  <c r="G60" l="1"/>
  <c r="G59" l="1"/>
  <c r="G58" l="1"/>
  <c r="G57" l="1"/>
  <c r="G56" l="1"/>
  <c r="G55" l="1"/>
  <c r="G54" l="1"/>
  <c r="G53" l="1"/>
  <c r="G52" l="1"/>
  <c r="G51" l="1"/>
  <c r="G50" l="1"/>
  <c r="G49" l="1"/>
  <c r="G48" l="1"/>
  <c r="G47" l="1"/>
  <c r="G46" l="1"/>
  <c r="G45" l="1"/>
  <c r="G44" l="1"/>
  <c r="G43" l="1"/>
  <c r="G42" l="1"/>
  <c r="G41" l="1"/>
  <c r="G40" l="1"/>
  <c r="G39" l="1"/>
  <c r="G38" l="1"/>
  <c r="G37" l="1"/>
  <c r="F66" l="1"/>
  <c r="F64" l="1"/>
  <c r="G66"/>
  <c r="G64" l="1"/>
  <c r="F36"/>
  <c r="G36" s="1"/>
  <c r="G45" i="109" l="1"/>
  <c r="F44"/>
  <c r="G44" l="1"/>
  <c r="F37"/>
  <c r="G55" l="1"/>
  <c r="G37"/>
  <c r="F54" l="1"/>
  <c r="G54" l="1"/>
  <c r="F50"/>
  <c r="G50" l="1"/>
  <c r="F36"/>
  <c r="G36" s="1"/>
  <c r="F65" i="110" l="1"/>
  <c r="G65" s="1"/>
  <c r="F66" l="1"/>
  <c r="G66" l="1"/>
  <c r="F64"/>
  <c r="G64" l="1"/>
  <c r="F36"/>
  <c r="G36" s="1"/>
  <c r="F38" i="111" l="1"/>
  <c r="G38" s="1"/>
  <c r="F40"/>
  <c r="G40" s="1"/>
  <c r="F45" l="1"/>
  <c r="G45" l="1"/>
  <c r="F37"/>
  <c r="F36" l="1"/>
  <c r="G36" s="1"/>
  <c r="G37"/>
  <c r="F66" i="113" l="1"/>
  <c r="G66" l="1"/>
  <c r="F64"/>
  <c r="G64" l="1"/>
  <c r="F36"/>
  <c r="G36" s="1"/>
  <c r="F75" i="114" l="1"/>
  <c r="F40"/>
  <c r="F73" l="1"/>
  <c r="G73" s="1"/>
  <c r="G75"/>
  <c r="G40"/>
  <c r="F37"/>
  <c r="F45"/>
  <c r="G45" s="1"/>
  <c r="G37" l="1"/>
  <c r="F66"/>
  <c r="G66" l="1"/>
  <c r="F64"/>
  <c r="G64" l="1"/>
  <c r="F36"/>
  <c r="G36" s="1"/>
</calcChain>
</file>

<file path=xl/sharedStrings.xml><?xml version="1.0" encoding="utf-8"?>
<sst xmlns="http://schemas.openxmlformats.org/spreadsheetml/2006/main" count="1312" uniqueCount="116">
  <si>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</si>
  <si>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</si>
  <si>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</si>
  <si>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</si>
  <si>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</si>
  <si>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</si>
  <si>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</si>
  <si>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</si>
  <si>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</si>
  <si>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</si>
  <si>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</si>
  <si>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</si>
  <si>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</si>
  <si>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</si>
  <si>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</si>
  <si>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</si>
  <si>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</si>
  <si>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</si>
  <si>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</si>
  <si>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</si>
  <si>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</si>
  <si>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</si>
  <si>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</si>
  <si>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</si>
  <si>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</si>
  <si>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</si>
  <si>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</si>
  <si>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</si>
  <si>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</si>
  <si>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</si>
  <si>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</si>
  <si>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</si>
  <si>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</si>
  <si>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</si>
  <si>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</si>
  <si>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</si>
  <si>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</si>
  <si>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</si>
  <si>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</si>
  <si>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</si>
  <si>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</si>
  <si>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</si>
  <si>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</si>
  <si>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</si>
  <si>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</si>
  <si>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</si>
  <si>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</si>
  <si>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</si>
  <si>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</si>
  <si>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</si>
  <si>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</si>
  <si>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</si>
  <si>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</si>
  <si>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</si>
  <si>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</si>
  <si>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</si>
  <si>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</si>
  <si>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</si>
  <si>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</si>
  <si>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</si>
  <si>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</si>
  <si>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</si>
  <si>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</si>
  <si>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</si>
  <si>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</si>
  <si>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</si>
  <si>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</si>
  <si>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</si>
  <si>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</si>
  <si>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</si>
  <si>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</si>
  <si>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</si>
  <si>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</si>
  <si>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</si>
  <si>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</si>
  <si>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</si>
  <si>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</si>
  <si>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</si>
  <si>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</si>
  <si>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</si>
  <si>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</si>
  <si>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</si>
  <si>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</si>
  <si>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</si>
  <si>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</si>
  <si>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</si>
  <si>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</si>
  <si>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</si>
  <si>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</si>
  <si>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</si>
  <si>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</si>
  <si>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</si>
  <si>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</si>
  <si>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</si>
  <si>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</si>
  <si>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</si>
  <si>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</si>
  <si>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</si>
  <si>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</si>
  <si>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</si>
  <si>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</si>
  <si>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</si>
  <si>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</si>
  <si>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</si>
  <si>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</si>
  <si>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Другие вопросы в области жилищно-коммунального хозяйства</t>
  </si>
  <si>
    <t>0505</t>
  </si>
  <si>
    <t>2026 год</t>
  </si>
  <si>
    <t>2027 год</t>
  </si>
  <si>
    <t xml:space="preserve">                                                         на 2025 год и на плановый период 2026-2027 годов"</t>
  </si>
  <si>
    <t>2025 год</t>
  </si>
  <si>
    <t xml:space="preserve">Сумма </t>
  </si>
  <si>
    <t>Поправка</t>
  </si>
  <si>
    <t>Сумма с поправками</t>
  </si>
  <si>
    <t xml:space="preserve">                                                                                        от "_____" декабря 2024 года № ___</t>
  </si>
  <si>
    <t xml:space="preserve">Распределение расходов бюджета Троснянского муниципального района на 2025 год и плановый период 2026 и 2027 годов по разделам и подразделам функциональной классификации расходов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</si>
</sst>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1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165" fontId="7" fillId="0" borderId="1" xfId="0" applyNumberFormat="1" applyFont="1" applyBorder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76;&#1077;&#1082;&#1072;&#1073;&#1088;&#1100;%202025\&#1055;&#1088;&#1080;&#1083;&#1086;&#1078;&#1077;&#1085;&#1080;&#1077;%204%20&#1056;&#1055;&#1062;&#1042;%202025-2027%20&#1075;&#1075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\&#1055;&#1088;&#1080;&#1083;&#1086;&#1078;&#1077;&#1085;&#1080;&#1077;%204%20&#1056;&#1055;&#1062;&#1042;%202025-2027%20&#1075;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60;&#1091;&#1085;&#1082;&#1094;&#1080;&#1086;&#1085;&#1072;&#1083;&#1100;&#1085;&#1072;&#1103;%202025-2027%20&#1075;&#1075;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6;&#1082;&#1090;&#1103;&#1073;&#1088;&#1100;%202025\&#1055;&#1088;&#1080;&#1083;&#1086;&#1078;&#1077;&#1085;&#1080;&#1077;%204%20&#1056;&#1055;&#1062;&#1042;%202025-2027%20&#1075;&#107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4%20&#1056;&#1055;&#1062;&#1042;%202025-2027%20&#1075;&#1075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5;&#1086;&#1103;&#1073;&#1088;&#1100;%202025\&#1055;&#1088;&#1080;&#1083;&#1086;&#1078;&#1077;&#1085;&#1080;&#1077;%204%20&#1056;&#1055;&#1062;&#1042;%202025-2027%20&#1075;&#1075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9;&#1077;&#1085;&#1090;&#1103;&#1073;&#1088;&#1100;%202025\&#1055;&#1088;&#1080;&#1083;&#1086;&#1078;&#1077;&#1085;&#1080;&#1077;%204%20&#1056;&#1055;&#1062;&#1042;%202025-2027%20&#1075;&#1075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4;&#1072;&#1088;&#1090;%202025\&#1055;&#1088;&#1080;&#1083;&#1086;&#1078;&#1077;&#1085;&#1080;&#1077;%204%20&#1056;&#1055;&#1062;&#1042;%202025-2027%20&#1075;&#1075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3;&#1100;%202025\&#1055;&#1088;&#1080;&#1083;&#1086;&#1078;&#1077;&#1085;&#1080;&#1077;%204%20&#1056;&#1055;&#1062;&#1042;%202025-2027%20&#1075;&#1075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%20-%20&#1082;&#1086;&#1087;&#1080;&#1103;\&#1055;&#1088;&#1080;&#1083;&#1086;&#1078;&#1077;&#1085;&#1080;&#1077;%204%20&#1056;&#1055;&#1062;&#1042;%202025-2027%20&#1075;&#107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декабрь"/>
      <sheetName val="Поправки ноябрь"/>
      <sheetName val="Поправки октябрь"/>
      <sheetName val="Поправки сентябрь"/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-1.7000000000000028</v>
          </cell>
        </row>
        <row r="41">
          <cell r="H41">
            <v>2705.2000000000003</v>
          </cell>
        </row>
        <row r="51">
          <cell r="H51">
            <v>0</v>
          </cell>
        </row>
        <row r="61">
          <cell r="H61">
            <v>72.2</v>
          </cell>
        </row>
        <row r="91">
          <cell r="H91">
            <v>-4.4000000000000004</v>
          </cell>
        </row>
        <row r="97">
          <cell r="H97">
            <v>-1169.5999999999999</v>
          </cell>
        </row>
        <row r="291">
          <cell r="H291">
            <v>0</v>
          </cell>
        </row>
        <row r="306">
          <cell r="H306">
            <v>0</v>
          </cell>
        </row>
        <row r="347">
          <cell r="H347">
            <v>0</v>
          </cell>
        </row>
        <row r="353">
          <cell r="H353">
            <v>0</v>
          </cell>
        </row>
        <row r="361">
          <cell r="H361">
            <v>0</v>
          </cell>
        </row>
        <row r="367">
          <cell r="H367">
            <v>0</v>
          </cell>
        </row>
        <row r="453">
          <cell r="H453">
            <v>50</v>
          </cell>
        </row>
        <row r="474">
          <cell r="H474">
            <v>-51</v>
          </cell>
        </row>
        <row r="511">
          <cell r="H511">
            <v>363</v>
          </cell>
        </row>
        <row r="557">
          <cell r="H557">
            <v>-116.4</v>
          </cell>
        </row>
        <row r="584">
          <cell r="H584">
            <v>371.8</v>
          </cell>
        </row>
        <row r="639">
          <cell r="H639">
            <v>2782.8</v>
          </cell>
        </row>
        <row r="844">
          <cell r="H844">
            <v>359.5</v>
          </cell>
        </row>
        <row r="926">
          <cell r="H926">
            <v>0</v>
          </cell>
        </row>
        <row r="988">
          <cell r="H988">
            <v>-898</v>
          </cell>
        </row>
        <row r="1034">
          <cell r="H1034">
            <v>-15.2</v>
          </cell>
        </row>
        <row r="1145">
          <cell r="H1145">
            <v>83</v>
          </cell>
        </row>
        <row r="1159">
          <cell r="H1159">
            <v>119.3</v>
          </cell>
        </row>
        <row r="1167">
          <cell r="H1167">
            <v>-131.5</v>
          </cell>
        </row>
        <row r="1372">
          <cell r="H1372">
            <v>373.8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нь"/>
      <sheetName val="Поправки март"/>
      <sheetName val="Поправки февраль"/>
    </sheetNames>
    <sheetDataSet>
      <sheetData sheetId="0">
        <row r="91">
          <cell r="H91">
            <v>-16</v>
          </cell>
        </row>
        <row r="367">
          <cell r="H367">
            <v>7088</v>
          </cell>
        </row>
        <row r="448">
          <cell r="H448">
            <v>-81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2025 1 чтение"/>
    </sheetNames>
    <sheetDataSet>
      <sheetData sheetId="0" refreshError="1">
        <row r="60">
          <cell r="G60">
            <v>3</v>
          </cell>
          <cell r="I60">
            <v>1.5</v>
          </cell>
        </row>
        <row r="61">
          <cell r="H61">
            <v>4368.5</v>
          </cell>
          <cell r="I61">
            <v>4368.5</v>
          </cell>
        </row>
        <row r="97">
          <cell r="G97">
            <v>11038.43</v>
          </cell>
          <cell r="H97">
            <v>9392.130000000001</v>
          </cell>
          <cell r="I97">
            <v>8846.43</v>
          </cell>
        </row>
        <row r="282">
          <cell r="I282">
            <v>1704.3</v>
          </cell>
        </row>
        <row r="284">
          <cell r="G284">
            <v>1507.4</v>
          </cell>
          <cell r="H284">
            <v>1646.2</v>
          </cell>
        </row>
        <row r="296">
          <cell r="G296">
            <v>2580.1999999999998</v>
          </cell>
          <cell r="H296">
            <v>2302.5</v>
          </cell>
          <cell r="I296">
            <v>2130</v>
          </cell>
        </row>
        <row r="345">
          <cell r="G345">
            <v>356.3</v>
          </cell>
          <cell r="H345">
            <v>356.3</v>
          </cell>
          <cell r="I345">
            <v>356.3</v>
          </cell>
        </row>
        <row r="346">
          <cell r="G346">
            <v>79</v>
          </cell>
        </row>
        <row r="354">
          <cell r="G354">
            <v>3250</v>
          </cell>
        </row>
        <row r="360">
          <cell r="G360">
            <v>26542.699999999997</v>
          </cell>
          <cell r="H360">
            <v>25626</v>
          </cell>
          <cell r="I360">
            <v>30806</v>
          </cell>
        </row>
        <row r="458">
          <cell r="G458">
            <v>446.7</v>
          </cell>
        </row>
        <row r="464">
          <cell r="G464">
            <v>90</v>
          </cell>
        </row>
        <row r="492">
          <cell r="G492">
            <v>1593.6</v>
          </cell>
          <cell r="H492">
            <v>1229.5</v>
          </cell>
          <cell r="I492">
            <v>1529.4</v>
          </cell>
        </row>
        <row r="565">
          <cell r="G565">
            <v>16880.7</v>
          </cell>
        </row>
        <row r="566">
          <cell r="H566">
            <v>16821.900000000001</v>
          </cell>
          <cell r="I566">
            <v>16580.900000000001</v>
          </cell>
        </row>
        <row r="620">
          <cell r="G620">
            <v>173512.79999999996</v>
          </cell>
          <cell r="H620">
            <v>164711.79999999999</v>
          </cell>
          <cell r="I620">
            <v>164805.79999999999</v>
          </cell>
        </row>
        <row r="812">
          <cell r="G812">
            <v>13295.7</v>
          </cell>
          <cell r="H812">
            <v>11871</v>
          </cell>
          <cell r="I812">
            <v>11618.7</v>
          </cell>
        </row>
        <row r="895">
          <cell r="G895">
            <v>0</v>
          </cell>
          <cell r="H895">
            <v>0</v>
          </cell>
          <cell r="I895">
            <v>0</v>
          </cell>
        </row>
        <row r="912">
          <cell r="G912">
            <v>96</v>
          </cell>
        </row>
        <row r="936">
          <cell r="G936">
            <v>71.400000000000006</v>
          </cell>
          <cell r="H936">
            <v>72.099999999999994</v>
          </cell>
          <cell r="I936">
            <v>73.7</v>
          </cell>
        </row>
        <row r="956">
          <cell r="G956">
            <v>7510</v>
          </cell>
          <cell r="H956">
            <v>7250.5</v>
          </cell>
          <cell r="I956">
            <v>6718.1</v>
          </cell>
        </row>
        <row r="1002">
          <cell r="G1002">
            <v>7877.5</v>
          </cell>
          <cell r="H1002">
            <v>7392.3</v>
          </cell>
          <cell r="I1002">
            <v>6375.8</v>
          </cell>
        </row>
        <row r="1113">
          <cell r="G1113">
            <v>1050</v>
          </cell>
        </row>
        <row r="1122">
          <cell r="H1122">
            <v>1150</v>
          </cell>
        </row>
        <row r="1127">
          <cell r="G1127">
            <v>1490.1</v>
          </cell>
        </row>
        <row r="1135">
          <cell r="G1135">
            <v>131.5</v>
          </cell>
        </row>
        <row r="1175">
          <cell r="G1175">
            <v>7223.2000000000007</v>
          </cell>
        </row>
        <row r="1176">
          <cell r="H1176">
            <v>9165.2999999999993</v>
          </cell>
          <cell r="I1176">
            <v>8904.7000000000007</v>
          </cell>
        </row>
        <row r="1227">
          <cell r="G1227">
            <v>1184.5</v>
          </cell>
          <cell r="H1227">
            <v>1184.5</v>
          </cell>
        </row>
        <row r="1232">
          <cell r="I1232">
            <v>1184.5</v>
          </cell>
        </row>
        <row r="1299">
          <cell r="I1299">
            <v>0</v>
          </cell>
        </row>
        <row r="1329">
          <cell r="G1329">
            <v>4520.2</v>
          </cell>
        </row>
        <row r="1353">
          <cell r="H1353">
            <v>4205.1000000000004</v>
          </cell>
          <cell r="I1353">
            <v>9000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октябрь"/>
      <sheetName val="Поправки сентябрь"/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471.9</v>
          </cell>
        </row>
        <row r="41">
          <cell r="H41">
            <v>662.09999999999991</v>
          </cell>
        </row>
        <row r="97">
          <cell r="H97">
            <v>2409.9</v>
          </cell>
          <cell r="J97">
            <v>10203.129999999999</v>
          </cell>
          <cell r="K97">
            <v>9657.43</v>
          </cell>
        </row>
        <row r="289">
          <cell r="H289">
            <v>10.3</v>
          </cell>
        </row>
        <row r="306">
          <cell r="H306">
            <v>745.80000000000007</v>
          </cell>
        </row>
        <row r="347">
          <cell r="H347">
            <v>25</v>
          </cell>
          <cell r="J347">
            <v>381.3</v>
          </cell>
          <cell r="K347">
            <v>381.3</v>
          </cell>
        </row>
        <row r="353">
          <cell r="H353">
            <v>16.8</v>
          </cell>
        </row>
        <row r="361">
          <cell r="H361">
            <v>106</v>
          </cell>
        </row>
        <row r="579">
          <cell r="H579">
            <v>604.20000000000005</v>
          </cell>
        </row>
        <row r="634">
          <cell r="H634">
            <v>3661.6</v>
          </cell>
        </row>
        <row r="839">
          <cell r="H839">
            <v>365.9</v>
          </cell>
        </row>
        <row r="983">
          <cell r="H983">
            <v>813.69999999999993</v>
          </cell>
        </row>
        <row r="1029">
          <cell r="H1029">
            <v>65.400000000000006</v>
          </cell>
        </row>
        <row r="1154">
          <cell r="H1154">
            <v>4.2</v>
          </cell>
        </row>
        <row r="1202">
          <cell r="H1202">
            <v>-2306.1999999999998</v>
          </cell>
        </row>
        <row r="1254">
          <cell r="H1254">
            <v>335</v>
          </cell>
          <cell r="J1254">
            <v>1519.5</v>
          </cell>
          <cell r="K1254">
            <v>1519.5</v>
          </cell>
        </row>
        <row r="1354">
          <cell r="H1354">
            <v>4.5</v>
          </cell>
          <cell r="J1354">
            <v>4524.7</v>
          </cell>
          <cell r="K1354">
            <v>4524.7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февраль"/>
    </sheetNames>
    <sheetDataSet>
      <sheetData sheetId="0" refreshError="1">
        <row r="25">
          <cell r="H25">
            <v>0</v>
          </cell>
        </row>
        <row r="41">
          <cell r="H41">
            <v>56.399999999999977</v>
          </cell>
        </row>
        <row r="51">
          <cell r="H51">
            <v>0</v>
          </cell>
        </row>
        <row r="61">
          <cell r="H61">
            <v>0</v>
          </cell>
        </row>
        <row r="91">
          <cell r="H91">
            <v>-239.3</v>
          </cell>
        </row>
        <row r="97">
          <cell r="H97">
            <v>1005.7</v>
          </cell>
        </row>
        <row r="288">
          <cell r="H288">
            <v>0</v>
          </cell>
        </row>
        <row r="303">
          <cell r="H303">
            <v>0</v>
          </cell>
        </row>
        <row r="344">
          <cell r="H344">
            <v>0</v>
          </cell>
        </row>
        <row r="350">
          <cell r="H350">
            <v>0</v>
          </cell>
        </row>
        <row r="358">
          <cell r="H358">
            <v>0</v>
          </cell>
        </row>
        <row r="364">
          <cell r="H364">
            <v>100</v>
          </cell>
        </row>
        <row r="445">
          <cell r="H445">
            <v>0</v>
          </cell>
        </row>
        <row r="466">
          <cell r="H466">
            <v>0</v>
          </cell>
        </row>
        <row r="472">
          <cell r="H472">
            <v>0</v>
          </cell>
        </row>
        <row r="500">
          <cell r="H500">
            <v>0</v>
          </cell>
        </row>
        <row r="546">
          <cell r="H546">
            <v>0</v>
          </cell>
        </row>
        <row r="573">
          <cell r="H573">
            <v>766.3</v>
          </cell>
        </row>
        <row r="628">
          <cell r="H628">
            <v>121.49999999999977</v>
          </cell>
        </row>
        <row r="833">
          <cell r="H833">
            <v>0</v>
          </cell>
        </row>
        <row r="915">
          <cell r="H915">
            <v>0</v>
          </cell>
        </row>
        <row r="977">
          <cell r="H977">
            <v>0</v>
          </cell>
        </row>
        <row r="1023">
          <cell r="H1023">
            <v>600</v>
          </cell>
        </row>
        <row r="1134">
          <cell r="H1134">
            <v>0</v>
          </cell>
        </row>
        <row r="1148">
          <cell r="H1148">
            <v>0</v>
          </cell>
        </row>
        <row r="1156">
          <cell r="H1156">
            <v>0</v>
          </cell>
        </row>
        <row r="1196">
          <cell r="H1196">
            <v>818.4</v>
          </cell>
        </row>
        <row r="1248">
          <cell r="H1248">
            <v>459.6</v>
          </cell>
        </row>
        <row r="1271">
          <cell r="H1271">
            <v>0</v>
          </cell>
        </row>
        <row r="1328">
          <cell r="H1328">
            <v>0</v>
          </cell>
        </row>
        <row r="1348">
          <cell r="H1348">
            <v>0</v>
          </cell>
        </row>
        <row r="1371">
          <cell r="H137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ноябрь"/>
      <sheetName val="Поправки октябрь"/>
      <sheetName val="Поправки сентябрь"/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104.4</v>
          </cell>
        </row>
        <row r="97">
          <cell r="H97">
            <v>2.8999999999999986</v>
          </cell>
        </row>
        <row r="579">
          <cell r="H579">
            <v>-400</v>
          </cell>
        </row>
        <row r="634">
          <cell r="H634">
            <v>2756.5</v>
          </cell>
        </row>
        <row r="839">
          <cell r="H839">
            <v>1238.7</v>
          </cell>
        </row>
        <row r="1029">
          <cell r="H1029">
            <v>1579.4</v>
          </cell>
        </row>
        <row r="1140">
          <cell r="H1140">
            <v>97.8</v>
          </cell>
        </row>
        <row r="1154">
          <cell r="H1154">
            <v>12.3</v>
          </cell>
        </row>
        <row r="1202">
          <cell r="H1202">
            <v>2306.1999999999998</v>
          </cell>
        </row>
        <row r="1254">
          <cell r="H1254">
            <v>574.79999999999995</v>
          </cell>
        </row>
        <row r="1367">
          <cell r="H1367">
            <v>1762.6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сентябрь"/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90.7</v>
          </cell>
        </row>
        <row r="41">
          <cell r="H41">
            <v>2970.5999999999995</v>
          </cell>
        </row>
        <row r="61">
          <cell r="H61">
            <v>104.8</v>
          </cell>
        </row>
        <row r="97">
          <cell r="H97">
            <v>3506</v>
          </cell>
        </row>
        <row r="448">
          <cell r="H448">
            <v>50</v>
          </cell>
        </row>
        <row r="469">
          <cell r="H469">
            <v>50</v>
          </cell>
        </row>
        <row r="506">
          <cell r="H506">
            <v>100</v>
          </cell>
        </row>
        <row r="579">
          <cell r="H579">
            <v>1312.6</v>
          </cell>
        </row>
        <row r="634">
          <cell r="H634">
            <v>5473.6</v>
          </cell>
        </row>
        <row r="839">
          <cell r="H839">
            <v>482</v>
          </cell>
        </row>
        <row r="921">
          <cell r="H921">
            <v>0</v>
          </cell>
        </row>
        <row r="983">
          <cell r="H983">
            <v>1245.0999999999999</v>
          </cell>
        </row>
        <row r="1140">
          <cell r="H1140">
            <v>64.2</v>
          </cell>
        </row>
        <row r="1162">
          <cell r="H1162">
            <v>0</v>
          </cell>
        </row>
        <row r="1254">
          <cell r="H1254">
            <v>45.5</v>
          </cell>
        </row>
        <row r="1367">
          <cell r="H1367">
            <v>30</v>
          </cell>
        </row>
      </sheetData>
      <sheetData sheetId="1">
        <row r="46">
          <cell r="I46">
            <v>12322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март"/>
      <sheetName val="Поправки февраль"/>
    </sheetNames>
    <sheetDataSet>
      <sheetData sheetId="0">
        <row r="41">
          <cell r="H41">
            <v>37</v>
          </cell>
        </row>
        <row r="97">
          <cell r="H97">
            <v>1774.7</v>
          </cell>
        </row>
        <row r="345">
          <cell r="H345">
            <v>0</v>
          </cell>
        </row>
        <row r="350">
          <cell r="H350">
            <v>-54</v>
          </cell>
        </row>
        <row r="358">
          <cell r="H358">
            <v>210.3</v>
          </cell>
        </row>
        <row r="364">
          <cell r="H364">
            <v>900.00000000000023</v>
          </cell>
        </row>
        <row r="445">
          <cell r="H445">
            <v>280</v>
          </cell>
        </row>
        <row r="546">
          <cell r="H546">
            <v>20813.099999999999</v>
          </cell>
        </row>
        <row r="573">
          <cell r="H573">
            <v>195.3</v>
          </cell>
        </row>
        <row r="628">
          <cell r="H628">
            <v>421.7</v>
          </cell>
        </row>
        <row r="1023">
          <cell r="H1023">
            <v>100</v>
          </cell>
        </row>
        <row r="1248">
          <cell r="H1248">
            <v>220.5</v>
          </cell>
        </row>
        <row r="1348">
          <cell r="H1348">
            <v>0</v>
          </cell>
        </row>
        <row r="1361">
          <cell r="H1361">
            <v>320.10000000000002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41">
          <cell r="H41">
            <v>352.3</v>
          </cell>
        </row>
        <row r="97">
          <cell r="H97">
            <v>413.79999999999995</v>
          </cell>
        </row>
        <row r="576">
          <cell r="H576">
            <v>245.5</v>
          </cell>
        </row>
        <row r="631">
          <cell r="H631">
            <v>837.2</v>
          </cell>
        </row>
        <row r="836">
          <cell r="H836">
            <v>37.4</v>
          </cell>
        </row>
        <row r="980">
          <cell r="H980">
            <v>-747.30000000000007</v>
          </cell>
        </row>
        <row r="1026">
          <cell r="H1026">
            <v>51</v>
          </cell>
        </row>
      </sheetData>
      <sheetData sheetId="1"/>
      <sheetData sheetId="2"/>
      <sheetData sheetId="3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17</v>
          </cell>
        </row>
        <row r="41">
          <cell r="H41">
            <v>76.3</v>
          </cell>
        </row>
        <row r="97">
          <cell r="H97">
            <v>913.7</v>
          </cell>
        </row>
        <row r="503">
          <cell r="H503">
            <v>37.5</v>
          </cell>
        </row>
        <row r="576">
          <cell r="H576">
            <v>282</v>
          </cell>
        </row>
        <row r="631">
          <cell r="H631">
            <v>2157.6999999999998</v>
          </cell>
        </row>
        <row r="836">
          <cell r="H836">
            <v>4.5</v>
          </cell>
        </row>
        <row r="1026">
          <cell r="H1026">
            <v>80</v>
          </cell>
        </row>
        <row r="1137">
          <cell r="H1137">
            <v>442.4</v>
          </cell>
        </row>
        <row r="1151">
          <cell r="H1151">
            <v>18.399999999999999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8"/>
  <sheetViews>
    <sheetView tabSelected="1" topLeftCell="A10" zoomScaleNormal="100" zoomScaleSheetLayoutView="100" workbookViewId="0">
      <selection activeCell="F75" sqref="F75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6"/>
      <c r="C2" s="76"/>
      <c r="D2" s="76"/>
      <c r="E2" s="76"/>
      <c r="F2" s="76"/>
      <c r="G2" s="76"/>
      <c r="H2" s="76"/>
      <c r="I2" s="76"/>
    </row>
    <row r="3" spans="1:9" hidden="1">
      <c r="B3" s="76"/>
      <c r="C3" s="76"/>
      <c r="D3" s="76"/>
      <c r="E3" s="76"/>
      <c r="F3" s="76"/>
      <c r="G3" s="76"/>
      <c r="H3" s="76"/>
      <c r="I3" s="76"/>
    </row>
    <row r="4" spans="1:9" hidden="1">
      <c r="B4" s="76"/>
      <c r="C4" s="76"/>
      <c r="D4" s="76"/>
      <c r="E4" s="76"/>
      <c r="F4" s="76"/>
      <c r="G4" s="76"/>
      <c r="H4" s="76"/>
      <c r="I4" s="76"/>
    </row>
    <row r="5" spans="1:9" hidden="1">
      <c r="B5" s="76"/>
      <c r="C5" s="76"/>
      <c r="D5" s="76"/>
      <c r="E5" s="76"/>
      <c r="F5" s="76"/>
      <c r="G5" s="76"/>
      <c r="H5" s="76"/>
      <c r="I5" s="76"/>
    </row>
    <row r="6" spans="1:9" hidden="1">
      <c r="B6" s="76"/>
      <c r="C6" s="76"/>
      <c r="D6" s="76"/>
      <c r="E6" s="76"/>
      <c r="F6" s="76"/>
      <c r="G6" s="76"/>
      <c r="H6" s="76"/>
      <c r="I6" s="76"/>
    </row>
    <row r="7" spans="1:9" hidden="1"/>
    <row r="8" spans="1:9" hidden="1"/>
    <row r="9" spans="1:9" hidden="1"/>
    <row r="11" spans="1:9">
      <c r="A11" s="1"/>
      <c r="B11" s="75" t="s">
        <v>93</v>
      </c>
      <c r="C11" s="75"/>
      <c r="D11" s="75"/>
      <c r="E11" s="75"/>
      <c r="F11" s="75"/>
      <c r="G11" s="75"/>
      <c r="H11" s="75"/>
      <c r="I11" s="75"/>
    </row>
    <row r="12" spans="1:9">
      <c r="A12" s="1"/>
      <c r="B12" s="70" t="s">
        <v>95</v>
      </c>
      <c r="C12" s="70"/>
      <c r="D12" s="70"/>
      <c r="E12" s="70"/>
      <c r="F12" s="70"/>
      <c r="G12" s="70"/>
      <c r="H12" s="70"/>
      <c r="I12" s="70"/>
    </row>
    <row r="13" spans="1:9">
      <c r="A13" s="1"/>
      <c r="B13" s="70" t="s">
        <v>94</v>
      </c>
      <c r="C13" s="70"/>
      <c r="D13" s="70"/>
      <c r="E13" s="70"/>
      <c r="F13" s="70"/>
      <c r="G13" s="70"/>
      <c r="H13" s="70"/>
      <c r="I13" s="70"/>
    </row>
    <row r="14" spans="1:9">
      <c r="A14" s="1"/>
      <c r="B14" s="71" t="s">
        <v>114</v>
      </c>
      <c r="C14" s="71"/>
      <c r="D14" s="71"/>
      <c r="E14" s="71"/>
      <c r="F14" s="71"/>
      <c r="G14" s="71"/>
      <c r="H14" s="71"/>
      <c r="I14" s="71"/>
    </row>
    <row r="15" spans="1:9">
      <c r="A15" s="1"/>
      <c r="B15" s="71" t="s">
        <v>101</v>
      </c>
      <c r="C15" s="71"/>
      <c r="D15" s="71"/>
      <c r="E15" s="71"/>
      <c r="F15" s="71"/>
      <c r="G15" s="71"/>
      <c r="H15" s="71"/>
      <c r="I15" s="71"/>
    </row>
    <row r="16" spans="1:9">
      <c r="A16" s="1"/>
      <c r="B16" s="71" t="s">
        <v>102</v>
      </c>
      <c r="C16" s="71"/>
      <c r="D16" s="71"/>
      <c r="E16" s="71"/>
      <c r="F16" s="71"/>
      <c r="G16" s="71"/>
      <c r="H16" s="71"/>
      <c r="I16" s="71"/>
    </row>
    <row r="17" spans="1:9">
      <c r="A17" s="1"/>
      <c r="B17" s="71" t="s">
        <v>109</v>
      </c>
      <c r="C17" s="71"/>
      <c r="D17" s="71"/>
      <c r="E17" s="71"/>
      <c r="F17" s="71"/>
      <c r="G17" s="71"/>
      <c r="H17" s="71"/>
      <c r="I17" s="71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72" t="s">
        <v>115</v>
      </c>
      <c r="C19" s="72"/>
      <c r="D19" s="72"/>
      <c r="E19" s="72"/>
      <c r="F19" s="72"/>
      <c r="G19" s="72"/>
      <c r="H19" s="72"/>
      <c r="I19" s="72"/>
    </row>
    <row r="20" spans="1:9" hidden="1">
      <c r="A20" s="1"/>
      <c r="B20" s="60"/>
      <c r="C20" s="60"/>
      <c r="D20" s="60"/>
      <c r="E20" s="60"/>
      <c r="F20" s="60"/>
      <c r="G20" s="60"/>
      <c r="H20" s="60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3"/>
      <c r="C23" s="73"/>
      <c r="D23" s="73"/>
      <c r="E23" s="73"/>
      <c r="F23" s="73"/>
      <c r="G23" s="73"/>
      <c r="H23" s="73"/>
    </row>
    <row r="24" spans="1:9" hidden="1">
      <c r="A24" s="1"/>
      <c r="B24" s="74"/>
      <c r="C24" s="74"/>
      <c r="D24" s="74"/>
      <c r="E24" s="74"/>
      <c r="F24" s="74"/>
      <c r="G24" s="74"/>
      <c r="H24" s="74"/>
    </row>
    <row r="25" spans="1:9" hidden="1">
      <c r="A25" s="1"/>
      <c r="B25" s="62"/>
      <c r="C25" s="62"/>
      <c r="D25" s="62"/>
      <c r="E25" s="62"/>
      <c r="F25" s="62"/>
      <c r="G25" s="62"/>
      <c r="H25" s="62"/>
    </row>
    <row r="26" spans="1:9" hidden="1">
      <c r="A26" s="1"/>
      <c r="B26" s="62"/>
      <c r="C26" s="62"/>
      <c r="D26" s="62"/>
      <c r="E26" s="62"/>
      <c r="F26" s="62"/>
      <c r="G26" s="62"/>
      <c r="H26" s="62"/>
    </row>
    <row r="27" spans="1:9" hidden="1">
      <c r="A27" s="1"/>
      <c r="B27" s="62"/>
      <c r="C27" s="62"/>
      <c r="D27" s="62"/>
      <c r="E27" s="62"/>
      <c r="F27" s="62"/>
      <c r="G27" s="62"/>
      <c r="H27" s="62"/>
    </row>
    <row r="28" spans="1:9" hidden="1">
      <c r="A28" s="1"/>
      <c r="B28" s="62"/>
      <c r="C28" s="62"/>
      <c r="D28" s="62"/>
      <c r="E28" s="62"/>
      <c r="F28" s="62"/>
      <c r="G28" s="62"/>
      <c r="H28" s="62"/>
    </row>
    <row r="29" spans="1:9" hidden="1">
      <c r="A29" s="1"/>
      <c r="B29" s="62"/>
      <c r="C29" s="62"/>
      <c r="D29" s="62"/>
      <c r="E29" s="62"/>
      <c r="F29" s="62"/>
      <c r="G29" s="62"/>
      <c r="H29" s="62"/>
    </row>
    <row r="30" spans="1:9" hidden="1">
      <c r="A30" s="1"/>
      <c r="B30" s="63"/>
      <c r="C30" s="63"/>
      <c r="D30" s="63"/>
      <c r="E30" s="63"/>
      <c r="F30" s="63"/>
      <c r="G30" s="63"/>
      <c r="H30" s="63"/>
    </row>
    <row r="31" spans="1:9" hidden="1">
      <c r="A31" s="1"/>
      <c r="B31" s="64"/>
      <c r="C31" s="64"/>
      <c r="D31" s="64"/>
      <c r="E31" s="65"/>
      <c r="F31" s="65"/>
      <c r="G31" s="65"/>
      <c r="H31" s="65"/>
    </row>
    <row r="32" spans="1:9" ht="12.75" customHeight="1">
      <c r="A32" s="1"/>
      <c r="B32" s="66" t="s">
        <v>88</v>
      </c>
      <c r="C32" s="66" t="s">
        <v>0</v>
      </c>
      <c r="D32" s="67" t="s">
        <v>1</v>
      </c>
      <c r="E32" s="66" t="s">
        <v>96</v>
      </c>
      <c r="F32" s="66"/>
      <c r="G32" s="66"/>
      <c r="H32" s="66"/>
      <c r="I32" s="66"/>
    </row>
    <row r="33" spans="1:11" ht="3.75" customHeight="1">
      <c r="A33" s="1"/>
      <c r="B33" s="66"/>
      <c r="C33" s="66"/>
      <c r="D33" s="68"/>
      <c r="E33" s="66"/>
      <c r="F33" s="66"/>
      <c r="G33" s="66"/>
      <c r="H33" s="66"/>
      <c r="I33" s="66"/>
    </row>
    <row r="34" spans="1:11" ht="16.5" customHeight="1">
      <c r="A34" s="1"/>
      <c r="B34" s="66"/>
      <c r="C34" s="66"/>
      <c r="D34" s="68"/>
      <c r="E34" s="66" t="s">
        <v>110</v>
      </c>
      <c r="F34" s="66"/>
      <c r="G34" s="66"/>
      <c r="H34" s="66" t="s">
        <v>107</v>
      </c>
      <c r="I34" s="61" t="s">
        <v>108</v>
      </c>
    </row>
    <row r="35" spans="1:11" ht="30" customHeight="1">
      <c r="A35" s="1"/>
      <c r="B35" s="66"/>
      <c r="C35" s="66"/>
      <c r="D35" s="69"/>
      <c r="E35" s="52" t="s">
        <v>111</v>
      </c>
      <c r="F35" s="52" t="s">
        <v>112</v>
      </c>
      <c r="G35" s="52" t="s">
        <v>113</v>
      </c>
      <c r="H35" s="66"/>
      <c r="I35" s="61"/>
    </row>
    <row r="36" spans="1:11" ht="14.25" customHeight="1">
      <c r="A36" s="1"/>
      <c r="B36" s="9" t="s">
        <v>51</v>
      </c>
      <c r="C36" s="34"/>
      <c r="D36" s="34"/>
      <c r="E36" s="10">
        <f>E37+E46+E48+E50+E56+E62+E64+E70+E73+E78+E81+E87</f>
        <v>375694.8000000001</v>
      </c>
      <c r="F36" s="10">
        <f>F37+F46+F48+F50+F56+F62+F64+F70+F73+F78+F81+F87</f>
        <v>4892.8000000000011</v>
      </c>
      <c r="G36" s="10">
        <f>E36+F36</f>
        <v>380587.60000000009</v>
      </c>
      <c r="H36" s="10">
        <f t="shared" ref="H36:I36" si="0">H37+H46+H48+H50+H56+H62+H64+H70+H73+H78+H81+H87</f>
        <v>292707.93</v>
      </c>
      <c r="I36" s="10">
        <f t="shared" si="0"/>
        <v>299390.43</v>
      </c>
      <c r="J36" s="49"/>
      <c r="K36" s="49"/>
    </row>
    <row r="37" spans="1:11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44190.8</v>
      </c>
      <c r="F37" s="10">
        <f>F38+F39+F40+F41+F42+F44+F45</f>
        <v>1601.7000000000003</v>
      </c>
      <c r="G37" s="10">
        <f t="shared" ref="G37:G88" si="1">E37+F37</f>
        <v>45792.5</v>
      </c>
      <c r="H37" s="10">
        <f t="shared" ref="H37:I37" si="2">H38+H39+H40+H41+H42+H45+H44+H43</f>
        <v>28254.129999999997</v>
      </c>
      <c r="I37" s="10">
        <f t="shared" si="2"/>
        <v>27673.43</v>
      </c>
      <c r="J37" s="49"/>
      <c r="K37" s="49"/>
    </row>
    <row r="38" spans="1:11" ht="34.5" customHeight="1">
      <c r="A38" s="2"/>
      <c r="B38" s="13" t="s">
        <v>15</v>
      </c>
      <c r="C38" s="36" t="s">
        <v>25</v>
      </c>
      <c r="D38" s="37" t="s">
        <v>26</v>
      </c>
      <c r="E38" s="14">
        <v>2130</v>
      </c>
      <c r="F38" s="14">
        <f>'[1]Поправки декабрь'!$H$25</f>
        <v>-1.7000000000000028</v>
      </c>
      <c r="G38" s="10">
        <f t="shared" si="1"/>
        <v>2128.3000000000002</v>
      </c>
      <c r="H38" s="14">
        <v>1446</v>
      </c>
      <c r="I38" s="18">
        <v>1446</v>
      </c>
      <c r="J38" s="49"/>
      <c r="K38" s="49"/>
    </row>
    <row r="39" spans="1:11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  <c r="J39" s="49"/>
      <c r="K39" s="49"/>
    </row>
    <row r="40" spans="1:11" ht="68.25" customHeight="1">
      <c r="A40" s="1"/>
      <c r="B40" s="13" t="s">
        <v>17</v>
      </c>
      <c r="C40" s="36" t="s">
        <v>25</v>
      </c>
      <c r="D40" s="36" t="s">
        <v>29</v>
      </c>
      <c r="E40" s="46">
        <v>15954.7</v>
      </c>
      <c r="F40" s="46">
        <f>'[1]Поправки декабрь'!$H$41</f>
        <v>2705.2000000000003</v>
      </c>
      <c r="G40" s="10">
        <f t="shared" si="1"/>
        <v>18659.900000000001</v>
      </c>
      <c r="H40" s="4">
        <v>11800</v>
      </c>
      <c r="I40" s="4">
        <v>11800</v>
      </c>
      <c r="J40" s="49"/>
      <c r="K40" s="49"/>
    </row>
    <row r="41" spans="1:11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'[1]Поправки декабрь'!$H$51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  <c r="J41" s="49"/>
      <c r="K41" s="49"/>
    </row>
    <row r="42" spans="1:11" ht="48">
      <c r="A42" s="1"/>
      <c r="B42" s="13" t="s">
        <v>18</v>
      </c>
      <c r="C42" s="36" t="s">
        <v>25</v>
      </c>
      <c r="D42" s="36" t="s">
        <v>28</v>
      </c>
      <c r="E42" s="47">
        <v>4893.3</v>
      </c>
      <c r="F42" s="47">
        <f>'[1]Поправки декабрь'!$H$61</f>
        <v>72.2</v>
      </c>
      <c r="G42" s="10">
        <f t="shared" si="1"/>
        <v>4965.5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  <c r="K42" s="49"/>
    </row>
    <row r="43" spans="1:11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  <c r="J43" s="49"/>
      <c r="K43" s="49"/>
    </row>
    <row r="44" spans="1:11" s="33" customFormat="1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f>'[1]Поправки декабрь'!$H$91</f>
        <v>-4.4000000000000004</v>
      </c>
      <c r="G44" s="10">
        <f t="shared" si="1"/>
        <v>140.29999999999998</v>
      </c>
      <c r="H44" s="14">
        <v>400</v>
      </c>
      <c r="I44" s="4">
        <v>400</v>
      </c>
      <c r="J44" s="49"/>
      <c r="K44" s="49"/>
    </row>
    <row r="45" spans="1:11" ht="18.75" customHeight="1">
      <c r="A45" s="1"/>
      <c r="B45" s="13" t="s">
        <v>64</v>
      </c>
      <c r="C45" s="36" t="s">
        <v>25</v>
      </c>
      <c r="D45" s="36" t="s">
        <v>31</v>
      </c>
      <c r="E45" s="18">
        <v>21065.1</v>
      </c>
      <c r="F45" s="18">
        <f>'[1]Поправки декабрь'!$H$97</f>
        <v>-1169.5999999999999</v>
      </c>
      <c r="G45" s="10">
        <f t="shared" si="1"/>
        <v>19895.5</v>
      </c>
      <c r="H45" s="14">
        <f>'[3]Поправки октябрь'!$J$97</f>
        <v>10203.129999999999</v>
      </c>
      <c r="I45" s="4">
        <f>'[3]Поправки октябрь'!$K$97</f>
        <v>9657.43</v>
      </c>
      <c r="J45" s="49"/>
      <c r="K45" s="49"/>
    </row>
    <row r="46" spans="1:11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1517.7</v>
      </c>
      <c r="F46" s="10">
        <f t="shared" si="3"/>
        <v>0</v>
      </c>
      <c r="G46" s="10">
        <f t="shared" si="1"/>
        <v>1517.7</v>
      </c>
      <c r="H46" s="19">
        <f t="shared" si="3"/>
        <v>1646.2</v>
      </c>
      <c r="I46" s="10">
        <f t="shared" si="3"/>
        <v>1704.3</v>
      </c>
      <c r="J46" s="49"/>
      <c r="K46" s="49"/>
    </row>
    <row r="47" spans="1:11" ht="18" customHeight="1">
      <c r="A47" s="1"/>
      <c r="B47" s="20" t="s">
        <v>24</v>
      </c>
      <c r="C47" s="36" t="s">
        <v>58</v>
      </c>
      <c r="D47" s="36" t="s">
        <v>59</v>
      </c>
      <c r="E47" s="18">
        <v>1517.7</v>
      </c>
      <c r="F47" s="18">
        <f>'[1]Поправки декабрь'!$H$291</f>
        <v>0</v>
      </c>
      <c r="G47" s="10">
        <f t="shared" si="1"/>
        <v>1517.7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  <c r="K47" s="49"/>
    </row>
    <row r="48" spans="1:11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3326</v>
      </c>
      <c r="F48" s="10">
        <f t="shared" si="4"/>
        <v>0</v>
      </c>
      <c r="G48" s="10">
        <f t="shared" si="1"/>
        <v>3326</v>
      </c>
      <c r="H48" s="10">
        <f t="shared" si="4"/>
        <v>2302.5</v>
      </c>
      <c r="I48" s="10">
        <f t="shared" si="4"/>
        <v>2130</v>
      </c>
      <c r="J48" s="49"/>
      <c r="K48" s="49"/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v>3326</v>
      </c>
      <c r="F49" s="18">
        <f>'[1]Поправки декабрь'!$H$306</f>
        <v>0</v>
      </c>
      <c r="G49" s="10">
        <f t="shared" si="1"/>
        <v>3326</v>
      </c>
      <c r="H49" s="14">
        <f>'[2]Бюджет 2025 1 чтение'!$H$296</f>
        <v>2302.5</v>
      </c>
      <c r="I49" s="4">
        <f>'[2]Бюджет 2025 1 чтение'!$I$296</f>
        <v>2130</v>
      </c>
      <c r="J49" s="49"/>
      <c r="K49" s="49"/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38974.100000000006</v>
      </c>
      <c r="F50" s="10">
        <f>F53+F54+F55+F51+F52</f>
        <v>50</v>
      </c>
      <c r="G50" s="10">
        <f t="shared" si="1"/>
        <v>39024.100000000006</v>
      </c>
      <c r="H50" s="10">
        <f t="shared" ref="H50:I50" si="5">H53+H54+H55+H51+H52</f>
        <v>28691.3</v>
      </c>
      <c r="I50" s="10">
        <f t="shared" si="5"/>
        <v>33371.300000000003</v>
      </c>
      <c r="J50" s="49"/>
      <c r="K50" s="49"/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v>381.3</v>
      </c>
      <c r="F51" s="14">
        <f>'[1]Поправки декабрь'!$H$347</f>
        <v>0</v>
      </c>
      <c r="G51" s="10">
        <f t="shared" si="1"/>
        <v>381.3</v>
      </c>
      <c r="H51" s="14">
        <f>'[3]Поправки октябрь'!$J$347</f>
        <v>381.3</v>
      </c>
      <c r="I51" s="14">
        <f>'[3]Поправки октябрь'!$K$347</f>
        <v>381.3</v>
      </c>
      <c r="J51" s="49"/>
      <c r="K51" s="49"/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41.8</v>
      </c>
      <c r="F52" s="14">
        <f>'[1]Поправки декабрь'!$H$353</f>
        <v>0</v>
      </c>
      <c r="G52" s="10">
        <f t="shared" si="1"/>
        <v>41.8</v>
      </c>
      <c r="H52" s="14">
        <v>79</v>
      </c>
      <c r="I52" s="14">
        <v>79</v>
      </c>
      <c r="J52" s="49"/>
      <c r="K52" s="49"/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3566.3</v>
      </c>
      <c r="F53" s="18">
        <f>'[1]Поправки декабрь'!$H$361</f>
        <v>0</v>
      </c>
      <c r="G53" s="10">
        <f t="shared" si="1"/>
        <v>3566.3</v>
      </c>
      <c r="H53" s="14">
        <v>2500</v>
      </c>
      <c r="I53" s="4">
        <v>2000</v>
      </c>
      <c r="J53" s="49"/>
      <c r="K53" s="49"/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f>'[1]Поправки декабрь'!$H$367</f>
        <v>0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  <c r="K54" s="49"/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354</v>
      </c>
      <c r="F55" s="18">
        <f>'[1]Поправки декабрь'!$H$453</f>
        <v>50</v>
      </c>
      <c r="G55" s="10">
        <f t="shared" si="1"/>
        <v>404</v>
      </c>
      <c r="H55" s="14">
        <v>105</v>
      </c>
      <c r="I55" s="4">
        <v>105</v>
      </c>
      <c r="J55" s="49"/>
      <c r="K55" s="49"/>
    </row>
    <row r="56" spans="1:11" ht="24">
      <c r="A56" s="1"/>
      <c r="B56" s="11" t="s">
        <v>82</v>
      </c>
      <c r="C56" s="22" t="s">
        <v>57</v>
      </c>
      <c r="D56" s="22" t="s">
        <v>57</v>
      </c>
      <c r="E56" s="10">
        <f>E58+E59+E60+E61</f>
        <v>23130.899999999998</v>
      </c>
      <c r="F56" s="10">
        <f>F58+F59+F60+F61</f>
        <v>195.6</v>
      </c>
      <c r="G56" s="10">
        <f t="shared" si="1"/>
        <v>23326.499999999996</v>
      </c>
      <c r="H56" s="24">
        <f t="shared" ref="H56:I56" si="6">H58+H59+H60+H61</f>
        <v>1489.5</v>
      </c>
      <c r="I56" s="24">
        <f t="shared" si="6"/>
        <v>1749.4</v>
      </c>
      <c r="J56" s="49"/>
      <c r="K56" s="49"/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  <c r="J57" s="49"/>
      <c r="K57" s="49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v>496.7</v>
      </c>
      <c r="F58" s="18">
        <f>'[1]Поправки декабрь'!$H$474</f>
        <v>-51</v>
      </c>
      <c r="G58" s="10">
        <f t="shared" si="1"/>
        <v>445.7</v>
      </c>
      <c r="H58" s="14">
        <v>190</v>
      </c>
      <c r="I58" s="4">
        <v>190</v>
      </c>
      <c r="J58" s="49"/>
      <c r="K58" s="49"/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'[4]Поправки февраль'!$H$472</f>
        <v>0</v>
      </c>
      <c r="G59" s="10">
        <f t="shared" si="1"/>
        <v>90</v>
      </c>
      <c r="H59" s="14">
        <v>70</v>
      </c>
      <c r="I59" s="4">
        <v>30</v>
      </c>
      <c r="J59" s="49"/>
      <c r="K59" s="49"/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v>1731.1</v>
      </c>
      <c r="F60" s="18">
        <f>'[1]Поправки декабрь'!$H$511</f>
        <v>363</v>
      </c>
      <c r="G60" s="10">
        <f t="shared" si="1"/>
        <v>2094.1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  <c r="K60" s="49"/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f>'[1]Поправки декабрь'!$H$557</f>
        <v>-116.4</v>
      </c>
      <c r="G61" s="10">
        <f t="shared" si="1"/>
        <v>20696.699999999997</v>
      </c>
      <c r="H61" s="14"/>
      <c r="I61" s="4"/>
      <c r="J61" s="49"/>
      <c r="K61" s="49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  <c r="J62" s="49"/>
      <c r="K62" s="49"/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  <c r="J63" s="49"/>
      <c r="K63" s="49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233242.30000000002</v>
      </c>
      <c r="F64" s="24">
        <f t="shared" si="8"/>
        <v>2616.1000000000004</v>
      </c>
      <c r="G64" s="10">
        <f t="shared" si="1"/>
        <v>235858.40000000002</v>
      </c>
      <c r="H64" s="24">
        <f t="shared" si="8"/>
        <v>200727.3</v>
      </c>
      <c r="I64" s="24">
        <f t="shared" si="8"/>
        <v>199797.2</v>
      </c>
      <c r="J64" s="49"/>
      <c r="K64" s="49"/>
    </row>
    <row r="65" spans="1:11" ht="15.75" customHeight="1">
      <c r="A65" s="1"/>
      <c r="B65" s="20" t="s">
        <v>4</v>
      </c>
      <c r="C65" s="36" t="s">
        <v>49</v>
      </c>
      <c r="D65" s="36" t="s">
        <v>36</v>
      </c>
      <c r="E65" s="18">
        <v>19886.599999999999</v>
      </c>
      <c r="F65" s="18">
        <f>'[1]Поправки декабрь'!$H$584</f>
        <v>371.8</v>
      </c>
      <c r="G65" s="10">
        <f t="shared" si="1"/>
        <v>20258.399999999998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  <c r="K65" s="49"/>
    </row>
    <row r="66" spans="1:11">
      <c r="A66" s="1"/>
      <c r="B66" s="20" t="s">
        <v>5</v>
      </c>
      <c r="C66" s="36" t="s">
        <v>49</v>
      </c>
      <c r="D66" s="36" t="s">
        <v>37</v>
      </c>
      <c r="E66" s="25">
        <v>188942.6</v>
      </c>
      <c r="F66" s="25">
        <f>'[1]Поправки декабрь'!$H$639</f>
        <v>2782.8</v>
      </c>
      <c r="G66" s="10">
        <f t="shared" si="1"/>
        <v>191725.4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  <c r="K66" s="49"/>
    </row>
    <row r="67" spans="1:11">
      <c r="A67" s="1"/>
      <c r="B67" s="20" t="s">
        <v>83</v>
      </c>
      <c r="C67" s="36" t="s">
        <v>49</v>
      </c>
      <c r="D67" s="36" t="s">
        <v>84</v>
      </c>
      <c r="E67" s="25">
        <v>15424.2</v>
      </c>
      <c r="F67" s="25">
        <f>'[1]Поправки декабрь'!$H$844</f>
        <v>359.5</v>
      </c>
      <c r="G67" s="10">
        <f t="shared" si="1"/>
        <v>15783.7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  <c r="K67" s="49"/>
    </row>
    <row r="68" spans="1:11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'[1]Поправки декабрь'!$H$926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  <c r="K68" s="49"/>
    </row>
    <row r="69" spans="1:11" ht="14.25" customHeight="1">
      <c r="A69" s="1"/>
      <c r="B69" s="20" t="s">
        <v>10</v>
      </c>
      <c r="C69" s="36" t="s">
        <v>49</v>
      </c>
      <c r="D69" s="36" t="s">
        <v>39</v>
      </c>
      <c r="E69" s="15">
        <v>8821.5</v>
      </c>
      <c r="F69" s="15">
        <f>'[1]Поправки декабрь'!$H$988</f>
        <v>-898</v>
      </c>
      <c r="G69" s="10">
        <f t="shared" si="1"/>
        <v>7923.5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  <c r="K69" s="49"/>
    </row>
    <row r="70" spans="1:11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12007.699999999999</v>
      </c>
      <c r="F70" s="10">
        <f t="shared" si="9"/>
        <v>67.8</v>
      </c>
      <c r="G70" s="10">
        <f t="shared" si="1"/>
        <v>12075.499999999998</v>
      </c>
      <c r="H70" s="10">
        <f t="shared" si="9"/>
        <v>8542.2999999999993</v>
      </c>
      <c r="I70" s="10">
        <f t="shared" si="9"/>
        <v>7525.8</v>
      </c>
      <c r="J70" s="49"/>
      <c r="K70" s="49"/>
    </row>
    <row r="71" spans="1:11">
      <c r="A71" s="1"/>
      <c r="B71" s="20" t="s">
        <v>7</v>
      </c>
      <c r="C71" s="36" t="s">
        <v>40</v>
      </c>
      <c r="D71" s="36" t="s">
        <v>41</v>
      </c>
      <c r="E71" s="18">
        <v>10353.299999999999</v>
      </c>
      <c r="F71" s="18">
        <f>'[1]Поправки декабрь'!$H$1034</f>
        <v>-15.2</v>
      </c>
      <c r="G71" s="10">
        <f t="shared" si="1"/>
        <v>10338.099999999999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  <c r="K71" s="49"/>
    </row>
    <row r="72" spans="1:11" ht="24">
      <c r="A72" s="1"/>
      <c r="B72" s="20" t="s">
        <v>23</v>
      </c>
      <c r="C72" s="36" t="s">
        <v>40</v>
      </c>
      <c r="D72" s="36" t="s">
        <v>42</v>
      </c>
      <c r="E72" s="18">
        <v>1654.4</v>
      </c>
      <c r="F72" s="18">
        <f>'[1]Поправки декабрь'!$H$1145</f>
        <v>83</v>
      </c>
      <c r="G72" s="10">
        <f t="shared" si="1"/>
        <v>1737.4</v>
      </c>
      <c r="H72" s="14">
        <f>'[2]Бюджет 2025 1 чтение'!$H$1122</f>
        <v>1150</v>
      </c>
      <c r="I72" s="4">
        <v>1150</v>
      </c>
      <c r="J72" s="49"/>
      <c r="K72" s="49"/>
    </row>
    <row r="73" spans="1:11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12517.900000000001</v>
      </c>
      <c r="F73" s="24">
        <f>F74+F75+F76+F77</f>
        <v>-12.200000000000003</v>
      </c>
      <c r="G73" s="10">
        <f t="shared" si="1"/>
        <v>12505.7</v>
      </c>
      <c r="H73" s="24">
        <f t="shared" ref="H73:I73" si="10">H74+H75+H76+H77</f>
        <v>12174.9</v>
      </c>
      <c r="I73" s="24">
        <f t="shared" si="10"/>
        <v>11914.300000000001</v>
      </c>
      <c r="J73" s="49"/>
      <c r="K73" s="49"/>
    </row>
    <row r="74" spans="1:11">
      <c r="A74" s="1"/>
      <c r="B74" s="20" t="s">
        <v>11</v>
      </c>
      <c r="C74" s="36" t="s">
        <v>43</v>
      </c>
      <c r="D74" s="36" t="s">
        <v>44</v>
      </c>
      <c r="E74" s="18">
        <v>1525</v>
      </c>
      <c r="F74" s="18">
        <f>'[1]Поправки декабрь'!$H$1159</f>
        <v>119.3</v>
      </c>
      <c r="G74" s="10">
        <f t="shared" si="1"/>
        <v>1644.3</v>
      </c>
      <c r="H74" s="14">
        <v>1490.1</v>
      </c>
      <c r="I74" s="4">
        <v>1490.1</v>
      </c>
      <c r="J74" s="49"/>
      <c r="K74" s="49"/>
    </row>
    <row r="75" spans="1:11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'[1]Поправки декабрь'!$H$1167</f>
        <v>-131.5</v>
      </c>
      <c r="G75" s="10">
        <f t="shared" si="1"/>
        <v>0</v>
      </c>
      <c r="H75" s="14"/>
      <c r="I75" s="4"/>
      <c r="J75" s="49"/>
      <c r="K75" s="49"/>
    </row>
    <row r="76" spans="1:11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  <c r="K76" s="49"/>
    </row>
    <row r="77" spans="1:11" ht="24">
      <c r="A77" s="1"/>
      <c r="B77" s="20" t="s">
        <v>14</v>
      </c>
      <c r="C77" s="36" t="s">
        <v>43</v>
      </c>
      <c r="D77" s="36" t="s">
        <v>46</v>
      </c>
      <c r="E77" s="18">
        <v>2819.8</v>
      </c>
      <c r="F77" s="21">
        <v>0</v>
      </c>
      <c r="G77" s="10">
        <f t="shared" si="1"/>
        <v>2819.8</v>
      </c>
      <c r="H77" s="14">
        <f>'[3]Поправки октябрь'!$J$1254</f>
        <v>1519.5</v>
      </c>
      <c r="I77" s="4">
        <f>'[3]Поправки октябрь'!$K$1254</f>
        <v>1519.5</v>
      </c>
      <c r="J77" s="49"/>
      <c r="K77" s="49"/>
    </row>
    <row r="78" spans="1:11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  <c r="J78" s="49"/>
      <c r="K78" s="49"/>
    </row>
    <row r="79" spans="1:11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'[4]Поправки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  <c r="J79" s="49"/>
      <c r="K79" s="49"/>
    </row>
    <row r="80" spans="1:11">
      <c r="B80" s="26" t="s">
        <v>85</v>
      </c>
      <c r="C80" s="27">
        <v>1100</v>
      </c>
      <c r="D80" s="27">
        <v>1102</v>
      </c>
      <c r="E80" s="28"/>
      <c r="F80" s="28">
        <f>'[4]Поправки февраль'!$H$1328</f>
        <v>0</v>
      </c>
      <c r="G80" s="10">
        <f t="shared" si="1"/>
        <v>0</v>
      </c>
      <c r="H80" s="10"/>
      <c r="I80" s="4"/>
      <c r="J80" s="49"/>
      <c r="K80" s="49"/>
    </row>
    <row r="81" spans="2:11" ht="60">
      <c r="B81" s="11" t="s">
        <v>77</v>
      </c>
      <c r="C81" s="22" t="s">
        <v>48</v>
      </c>
      <c r="D81" s="22" t="s">
        <v>48</v>
      </c>
      <c r="E81" s="10">
        <f>E82+E83+E86</f>
        <v>6637.4</v>
      </c>
      <c r="F81" s="12">
        <f>F82+F83+F86</f>
        <v>373.8</v>
      </c>
      <c r="G81" s="10">
        <f t="shared" si="1"/>
        <v>7011.2</v>
      </c>
      <c r="H81" s="12">
        <f t="shared" ref="H81:I81" si="12">H82+H83+H86</f>
        <v>4524.7</v>
      </c>
      <c r="I81" s="10">
        <f t="shared" si="12"/>
        <v>4524.7</v>
      </c>
      <c r="J81" s="49"/>
      <c r="K81" s="49"/>
    </row>
    <row r="82" spans="2:11" ht="36" customHeight="1">
      <c r="B82" s="20" t="s">
        <v>65</v>
      </c>
      <c r="C82" s="36" t="s">
        <v>48</v>
      </c>
      <c r="D82" s="36" t="s">
        <v>55</v>
      </c>
      <c r="E82" s="15">
        <v>4524.7</v>
      </c>
      <c r="F82" s="15">
        <v>0</v>
      </c>
      <c r="G82" s="10">
        <f t="shared" si="1"/>
        <v>4524.7</v>
      </c>
      <c r="H82" s="14">
        <f>'[3]Поправки октябрь'!$J$1354</f>
        <v>4524.7</v>
      </c>
      <c r="I82" s="4">
        <f>'[3]Поправки октябрь'!$K$1354</f>
        <v>4524.7</v>
      </c>
      <c r="J82" s="49"/>
      <c r="K82" s="49"/>
    </row>
    <row r="83" spans="2:11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  <c r="J83" s="49"/>
      <c r="K83" s="49"/>
    </row>
    <row r="84" spans="2:11" s="2" customFormat="1" ht="50.25" hidden="1" customHeight="1">
      <c r="B84" s="38" t="s">
        <v>78</v>
      </c>
      <c r="C84" s="27">
        <v>1400</v>
      </c>
      <c r="D84" s="27">
        <v>1403</v>
      </c>
      <c r="E84" s="42"/>
      <c r="F84" s="29"/>
      <c r="G84" s="10">
        <f t="shared" si="1"/>
        <v>0</v>
      </c>
      <c r="H84" s="29"/>
      <c r="I84" s="42"/>
      <c r="J84" s="49"/>
      <c r="K84" s="49"/>
    </row>
    <row r="85" spans="2:11" hidden="1">
      <c r="B85" s="30"/>
      <c r="C85" s="30"/>
      <c r="D85" s="30"/>
      <c r="E85" s="59"/>
      <c r="F85" s="30"/>
      <c r="G85" s="10">
        <f t="shared" si="1"/>
        <v>0</v>
      </c>
      <c r="H85" s="14"/>
      <c r="I85" s="4"/>
      <c r="J85" s="49"/>
      <c r="K85" s="49"/>
    </row>
    <row r="86" spans="2:11" ht="36.75" customHeight="1">
      <c r="B86" s="31" t="s">
        <v>79</v>
      </c>
      <c r="C86" s="27">
        <v>1400</v>
      </c>
      <c r="D86" s="27">
        <v>1403</v>
      </c>
      <c r="E86" s="18">
        <v>2112.6999999999998</v>
      </c>
      <c r="F86" s="23">
        <f>'[1]Поправки декабрь'!$H$1372</f>
        <v>373.8</v>
      </c>
      <c r="G86" s="10">
        <f t="shared" si="1"/>
        <v>2486.5</v>
      </c>
      <c r="H86" s="14"/>
      <c r="I86" s="4"/>
      <c r="J86" s="49"/>
      <c r="K86" s="49"/>
    </row>
    <row r="87" spans="2:11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  <c r="J87" s="49"/>
      <c r="K87" s="49"/>
    </row>
    <row r="88" spans="2:11">
      <c r="B88" s="44" t="s">
        <v>86</v>
      </c>
      <c r="C88" s="43">
        <v>9999</v>
      </c>
      <c r="D88" s="43">
        <v>9999</v>
      </c>
      <c r="E88" s="5"/>
      <c r="F88" s="5">
        <f>'[4]Поправки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  <c r="K88" s="49"/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8"/>
  <sheetViews>
    <sheetView topLeftCell="A32" zoomScaleNormal="100" zoomScaleSheetLayoutView="100" workbookViewId="0">
      <selection activeCell="L22" sqref="L22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6"/>
      <c r="C2" s="76"/>
      <c r="D2" s="76"/>
      <c r="E2" s="76"/>
      <c r="F2" s="76"/>
      <c r="G2" s="76"/>
      <c r="H2" s="76"/>
      <c r="I2" s="76"/>
    </row>
    <row r="3" spans="1:9" hidden="1">
      <c r="B3" s="76"/>
      <c r="C3" s="76"/>
      <c r="D3" s="76"/>
      <c r="E3" s="76"/>
      <c r="F3" s="76"/>
      <c r="G3" s="76"/>
      <c r="H3" s="76"/>
      <c r="I3" s="76"/>
    </row>
    <row r="4" spans="1:9" hidden="1">
      <c r="B4" s="76"/>
      <c r="C4" s="76"/>
      <c r="D4" s="76"/>
      <c r="E4" s="76"/>
      <c r="F4" s="76"/>
      <c r="G4" s="76"/>
      <c r="H4" s="76"/>
      <c r="I4" s="76"/>
    </row>
    <row r="5" spans="1:9" hidden="1">
      <c r="B5" s="76"/>
      <c r="C5" s="76"/>
      <c r="D5" s="76"/>
      <c r="E5" s="76"/>
      <c r="F5" s="76"/>
      <c r="G5" s="76"/>
      <c r="H5" s="76"/>
      <c r="I5" s="76"/>
    </row>
    <row r="6" spans="1:9" hidden="1">
      <c r="B6" s="76"/>
      <c r="C6" s="76"/>
      <c r="D6" s="76"/>
      <c r="E6" s="76"/>
      <c r="F6" s="76"/>
      <c r="G6" s="76"/>
      <c r="H6" s="76"/>
      <c r="I6" s="76"/>
    </row>
    <row r="7" spans="1:9" hidden="1"/>
    <row r="8" spans="1:9" hidden="1"/>
    <row r="9" spans="1:9" hidden="1"/>
    <row r="11" spans="1:9">
      <c r="A11" s="1"/>
      <c r="B11" s="75" t="s">
        <v>93</v>
      </c>
      <c r="C11" s="75"/>
      <c r="D11" s="75"/>
      <c r="E11" s="75"/>
      <c r="F11" s="75"/>
      <c r="G11" s="75"/>
      <c r="H11" s="75"/>
      <c r="I11" s="75"/>
    </row>
    <row r="12" spans="1:9">
      <c r="A12" s="1"/>
      <c r="B12" s="70" t="s">
        <v>95</v>
      </c>
      <c r="C12" s="70"/>
      <c r="D12" s="70"/>
      <c r="E12" s="70"/>
      <c r="F12" s="70"/>
      <c r="G12" s="70"/>
      <c r="H12" s="70"/>
      <c r="I12" s="70"/>
    </row>
    <row r="13" spans="1:9">
      <c r="A13" s="1"/>
      <c r="B13" s="70" t="s">
        <v>94</v>
      </c>
      <c r="C13" s="70"/>
      <c r="D13" s="70"/>
      <c r="E13" s="70"/>
      <c r="F13" s="70"/>
      <c r="G13" s="70"/>
      <c r="H13" s="70"/>
      <c r="I13" s="70"/>
    </row>
    <row r="14" spans="1:9">
      <c r="A14" s="1"/>
      <c r="B14" s="71" t="s">
        <v>114</v>
      </c>
      <c r="C14" s="71"/>
      <c r="D14" s="71"/>
      <c r="E14" s="71"/>
      <c r="F14" s="71"/>
      <c r="G14" s="71"/>
      <c r="H14" s="71"/>
      <c r="I14" s="71"/>
    </row>
    <row r="15" spans="1:9">
      <c r="A15" s="1"/>
      <c r="B15" s="71" t="s">
        <v>101</v>
      </c>
      <c r="C15" s="71"/>
      <c r="D15" s="71"/>
      <c r="E15" s="71"/>
      <c r="F15" s="71"/>
      <c r="G15" s="71"/>
      <c r="H15" s="71"/>
      <c r="I15" s="71"/>
    </row>
    <row r="16" spans="1:9">
      <c r="A16" s="1"/>
      <c r="B16" s="71" t="s">
        <v>102</v>
      </c>
      <c r="C16" s="71"/>
      <c r="D16" s="71"/>
      <c r="E16" s="71"/>
      <c r="F16" s="71"/>
      <c r="G16" s="71"/>
      <c r="H16" s="71"/>
      <c r="I16" s="71"/>
    </row>
    <row r="17" spans="1:9">
      <c r="A17" s="1"/>
      <c r="B17" s="71" t="s">
        <v>109</v>
      </c>
      <c r="C17" s="71"/>
      <c r="D17" s="71"/>
      <c r="E17" s="71"/>
      <c r="F17" s="71"/>
      <c r="G17" s="71"/>
      <c r="H17" s="71"/>
      <c r="I17" s="71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72" t="s">
        <v>115</v>
      </c>
      <c r="C19" s="72"/>
      <c r="D19" s="72"/>
      <c r="E19" s="72"/>
      <c r="F19" s="72"/>
      <c r="G19" s="72"/>
      <c r="H19" s="72"/>
      <c r="I19" s="72"/>
    </row>
    <row r="20" spans="1:9" hidden="1">
      <c r="A20" s="1"/>
      <c r="B20" s="58"/>
      <c r="C20" s="58"/>
      <c r="D20" s="58"/>
      <c r="E20" s="58"/>
      <c r="F20" s="58"/>
      <c r="G20" s="58"/>
      <c r="H20" s="58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3"/>
      <c r="C23" s="73"/>
      <c r="D23" s="73"/>
      <c r="E23" s="73"/>
      <c r="F23" s="73"/>
      <c r="G23" s="73"/>
      <c r="H23" s="73"/>
    </row>
    <row r="24" spans="1:9" hidden="1">
      <c r="A24" s="1"/>
      <c r="B24" s="74"/>
      <c r="C24" s="74"/>
      <c r="D24" s="74"/>
      <c r="E24" s="74"/>
      <c r="F24" s="74"/>
      <c r="G24" s="74"/>
      <c r="H24" s="74"/>
    </row>
    <row r="25" spans="1:9" hidden="1">
      <c r="A25" s="1"/>
      <c r="B25" s="62"/>
      <c r="C25" s="62"/>
      <c r="D25" s="62"/>
      <c r="E25" s="62"/>
      <c r="F25" s="62"/>
      <c r="G25" s="62"/>
      <c r="H25" s="62"/>
    </row>
    <row r="26" spans="1:9" hidden="1">
      <c r="A26" s="1"/>
      <c r="B26" s="62"/>
      <c r="C26" s="62"/>
      <c r="D26" s="62"/>
      <c r="E26" s="62"/>
      <c r="F26" s="62"/>
      <c r="G26" s="62"/>
      <c r="H26" s="62"/>
    </row>
    <row r="27" spans="1:9" hidden="1">
      <c r="A27" s="1"/>
      <c r="B27" s="62"/>
      <c r="C27" s="62"/>
      <c r="D27" s="62"/>
      <c r="E27" s="62"/>
      <c r="F27" s="62"/>
      <c r="G27" s="62"/>
      <c r="H27" s="62"/>
    </row>
    <row r="28" spans="1:9" hidden="1">
      <c r="A28" s="1"/>
      <c r="B28" s="62"/>
      <c r="C28" s="62"/>
      <c r="D28" s="62"/>
      <c r="E28" s="62"/>
      <c r="F28" s="62"/>
      <c r="G28" s="62"/>
      <c r="H28" s="62"/>
    </row>
    <row r="29" spans="1:9" hidden="1">
      <c r="A29" s="1"/>
      <c r="B29" s="62"/>
      <c r="C29" s="62"/>
      <c r="D29" s="62"/>
      <c r="E29" s="62"/>
      <c r="F29" s="62"/>
      <c r="G29" s="62"/>
      <c r="H29" s="62"/>
    </row>
    <row r="30" spans="1:9" hidden="1">
      <c r="A30" s="1"/>
      <c r="B30" s="63"/>
      <c r="C30" s="63"/>
      <c r="D30" s="63"/>
      <c r="E30" s="63"/>
      <c r="F30" s="63"/>
      <c r="G30" s="63"/>
      <c r="H30" s="63"/>
    </row>
    <row r="31" spans="1:9" hidden="1">
      <c r="A31" s="1"/>
      <c r="B31" s="64"/>
      <c r="C31" s="64"/>
      <c r="D31" s="64"/>
      <c r="E31" s="65"/>
      <c r="F31" s="65"/>
      <c r="G31" s="65"/>
      <c r="H31" s="65"/>
    </row>
    <row r="32" spans="1:9" ht="12.75" customHeight="1">
      <c r="A32" s="1"/>
      <c r="B32" s="66" t="s">
        <v>88</v>
      </c>
      <c r="C32" s="66" t="s">
        <v>0</v>
      </c>
      <c r="D32" s="67" t="s">
        <v>1</v>
      </c>
      <c r="E32" s="66" t="s">
        <v>96</v>
      </c>
      <c r="F32" s="66"/>
      <c r="G32" s="66"/>
      <c r="H32" s="66"/>
      <c r="I32" s="66"/>
    </row>
    <row r="33" spans="1:10" ht="3.75" customHeight="1">
      <c r="A33" s="1"/>
      <c r="B33" s="66"/>
      <c r="C33" s="66"/>
      <c r="D33" s="68"/>
      <c r="E33" s="66"/>
      <c r="F33" s="66"/>
      <c r="G33" s="66"/>
      <c r="H33" s="66"/>
      <c r="I33" s="66"/>
    </row>
    <row r="34" spans="1:10" ht="16.5" customHeight="1">
      <c r="A34" s="1"/>
      <c r="B34" s="66"/>
      <c r="C34" s="66"/>
      <c r="D34" s="68"/>
      <c r="E34" s="66" t="s">
        <v>110</v>
      </c>
      <c r="F34" s="66"/>
      <c r="G34" s="66"/>
      <c r="H34" s="66" t="s">
        <v>107</v>
      </c>
      <c r="I34" s="61" t="s">
        <v>108</v>
      </c>
    </row>
    <row r="35" spans="1:10" ht="30" customHeight="1">
      <c r="A35" s="1"/>
      <c r="B35" s="66"/>
      <c r="C35" s="66"/>
      <c r="D35" s="69"/>
      <c r="E35" s="52" t="s">
        <v>111</v>
      </c>
      <c r="F35" s="52" t="s">
        <v>112</v>
      </c>
      <c r="G35" s="52" t="s">
        <v>113</v>
      </c>
      <c r="H35" s="66"/>
      <c r="I35" s="61"/>
    </row>
    <row r="36" spans="1:10" ht="14.25" customHeight="1">
      <c r="A36" s="1"/>
      <c r="B36" s="9" t="s">
        <v>51</v>
      </c>
      <c r="C36" s="34"/>
      <c r="D36" s="34"/>
      <c r="E36" s="10">
        <f>E37+E46+E48+E50+E56+E62+E64+E70+E73+E78+E81+E87</f>
        <v>365659.19999999995</v>
      </c>
      <c r="F36" s="10">
        <f>F37+F46+F48+F50+F56+F62+F64+F70+F73+F78+F81+F87</f>
        <v>10035.6</v>
      </c>
      <c r="G36" s="10">
        <f>E36+F36</f>
        <v>375694.79999999993</v>
      </c>
      <c r="H36" s="10">
        <f t="shared" ref="H36:I36" si="0">H37+H46+H48+H50+H56+H62+H64+H70+H73+H78+H81+H87</f>
        <v>292707.93</v>
      </c>
      <c r="I36" s="10">
        <f t="shared" si="0"/>
        <v>299390.43</v>
      </c>
      <c r="J36" s="49"/>
    </row>
    <row r="37" spans="1:10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44083.5</v>
      </c>
      <c r="F37" s="10">
        <f>F38+F39+F40+F41+F42+F44+F45</f>
        <v>107.30000000000001</v>
      </c>
      <c r="G37" s="10">
        <f t="shared" ref="G37:G88" si="1">E37+F37</f>
        <v>44190.8</v>
      </c>
      <c r="H37" s="10">
        <f t="shared" ref="H37:I37" si="2">H38+H39+H40+H41+H42+H45+H44+H43</f>
        <v>28254.129999999997</v>
      </c>
      <c r="I37" s="10">
        <f t="shared" si="2"/>
        <v>27673.43</v>
      </c>
      <c r="J37" s="49"/>
    </row>
    <row r="38" spans="1:10" ht="34.5" customHeight="1">
      <c r="A38" s="2"/>
      <c r="B38" s="13" t="s">
        <v>15</v>
      </c>
      <c r="C38" s="36" t="s">
        <v>25</v>
      </c>
      <c r="D38" s="37" t="s">
        <v>26</v>
      </c>
      <c r="E38" s="14">
        <v>2025.6</v>
      </c>
      <c r="F38" s="14">
        <f>'[5]Поправки ноябрь'!$H$25</f>
        <v>104.4</v>
      </c>
      <c r="G38" s="10">
        <f t="shared" si="1"/>
        <v>2130</v>
      </c>
      <c r="H38" s="14">
        <v>1446</v>
      </c>
      <c r="I38" s="18">
        <v>1446</v>
      </c>
      <c r="J38" s="49"/>
    </row>
    <row r="39" spans="1:10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  <c r="J39" s="49"/>
    </row>
    <row r="40" spans="1:10" ht="68.25" customHeight="1">
      <c r="A40" s="1"/>
      <c r="B40" s="13" t="s">
        <v>17</v>
      </c>
      <c r="C40" s="36" t="s">
        <v>25</v>
      </c>
      <c r="D40" s="36" t="s">
        <v>29</v>
      </c>
      <c r="E40" s="46">
        <v>15954.7</v>
      </c>
      <c r="F40" s="46">
        <v>0</v>
      </c>
      <c r="G40" s="10">
        <f t="shared" si="1"/>
        <v>15954.7</v>
      </c>
      <c r="H40" s="4">
        <v>11800</v>
      </c>
      <c r="I40" s="4">
        <v>11800</v>
      </c>
      <c r="J40" s="49"/>
    </row>
    <row r="41" spans="1:10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'[4]Поправки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  <c r="J41" s="49"/>
    </row>
    <row r="42" spans="1:10" ht="48">
      <c r="A42" s="1"/>
      <c r="B42" s="13" t="s">
        <v>18</v>
      </c>
      <c r="C42" s="36" t="s">
        <v>25</v>
      </c>
      <c r="D42" s="36" t="s">
        <v>28</v>
      </c>
      <c r="E42" s="47">
        <v>4893.3</v>
      </c>
      <c r="F42" s="47">
        <v>0</v>
      </c>
      <c r="G42" s="10">
        <f t="shared" si="1"/>
        <v>4893.3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</row>
    <row r="43" spans="1:10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  <c r="J43" s="49"/>
    </row>
    <row r="44" spans="1:10" s="33" customFormat="1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v>0</v>
      </c>
      <c r="G44" s="10">
        <f t="shared" si="1"/>
        <v>144.69999999999999</v>
      </c>
      <c r="H44" s="14">
        <v>400</v>
      </c>
      <c r="I44" s="4">
        <v>400</v>
      </c>
      <c r="J44" s="49"/>
    </row>
    <row r="45" spans="1:10" ht="18.75" customHeight="1">
      <c r="A45" s="1"/>
      <c r="B45" s="13" t="s">
        <v>64</v>
      </c>
      <c r="C45" s="36" t="s">
        <v>25</v>
      </c>
      <c r="D45" s="36" t="s">
        <v>31</v>
      </c>
      <c r="E45" s="18">
        <v>21062.2</v>
      </c>
      <c r="F45" s="18">
        <f>'[5]Поправки ноябрь'!$H$97</f>
        <v>2.8999999999999986</v>
      </c>
      <c r="G45" s="10">
        <f t="shared" si="1"/>
        <v>21065.100000000002</v>
      </c>
      <c r="H45" s="14">
        <f>'[3]Поправки октябрь'!$J$97</f>
        <v>10203.129999999999</v>
      </c>
      <c r="I45" s="4">
        <f>'[3]Поправки октябрь'!$K$97</f>
        <v>9657.43</v>
      </c>
      <c r="J45" s="49"/>
    </row>
    <row r="46" spans="1:10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1517.7</v>
      </c>
      <c r="F46" s="10">
        <f t="shared" si="3"/>
        <v>0</v>
      </c>
      <c r="G46" s="10">
        <f t="shared" si="1"/>
        <v>1517.7</v>
      </c>
      <c r="H46" s="19">
        <f t="shared" si="3"/>
        <v>1646.2</v>
      </c>
      <c r="I46" s="10">
        <f t="shared" si="3"/>
        <v>1704.3</v>
      </c>
      <c r="J46" s="49"/>
    </row>
    <row r="47" spans="1:10" ht="18" customHeight="1">
      <c r="A47" s="1"/>
      <c r="B47" s="20" t="s">
        <v>24</v>
      </c>
      <c r="C47" s="36" t="s">
        <v>58</v>
      </c>
      <c r="D47" s="36" t="s">
        <v>59</v>
      </c>
      <c r="E47" s="18">
        <v>1517.7</v>
      </c>
      <c r="F47" s="18">
        <v>0</v>
      </c>
      <c r="G47" s="10">
        <f t="shared" si="1"/>
        <v>1517.7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</row>
    <row r="48" spans="1:10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3326</v>
      </c>
      <c r="F48" s="10">
        <f t="shared" si="4"/>
        <v>0</v>
      </c>
      <c r="G48" s="10">
        <f t="shared" si="1"/>
        <v>3326</v>
      </c>
      <c r="H48" s="10">
        <f t="shared" si="4"/>
        <v>2302.5</v>
      </c>
      <c r="I48" s="10">
        <f t="shared" si="4"/>
        <v>2130</v>
      </c>
      <c r="J48" s="49"/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v>3326</v>
      </c>
      <c r="F49" s="18">
        <v>0</v>
      </c>
      <c r="G49" s="10">
        <f t="shared" si="1"/>
        <v>3326</v>
      </c>
      <c r="H49" s="14">
        <f>'[2]Бюджет 2025 1 чтение'!$H$296</f>
        <v>2302.5</v>
      </c>
      <c r="I49" s="4">
        <f>'[2]Бюджет 2025 1 чтение'!$I$296</f>
        <v>2130</v>
      </c>
      <c r="J49" s="49"/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38974.100000000006</v>
      </c>
      <c r="F50" s="10">
        <f>F53+F54+F55+F51+F52</f>
        <v>0</v>
      </c>
      <c r="G50" s="10">
        <f t="shared" si="1"/>
        <v>38974.100000000006</v>
      </c>
      <c r="H50" s="10">
        <f t="shared" ref="H50:I50" si="5">H53+H54+H55+H51+H52</f>
        <v>28691.3</v>
      </c>
      <c r="I50" s="10">
        <f t="shared" si="5"/>
        <v>33371.300000000003</v>
      </c>
      <c r="J50" s="49"/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v>381.3</v>
      </c>
      <c r="F51" s="14">
        <v>0</v>
      </c>
      <c r="G51" s="10">
        <f t="shared" si="1"/>
        <v>381.3</v>
      </c>
      <c r="H51" s="14">
        <f>'[3]Поправки октябрь'!$J$347</f>
        <v>381.3</v>
      </c>
      <c r="I51" s="14">
        <f>'[3]Поправки октябрь'!$K$347</f>
        <v>381.3</v>
      </c>
      <c r="J51" s="49"/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41.8</v>
      </c>
      <c r="F52" s="14">
        <v>0</v>
      </c>
      <c r="G52" s="10">
        <f t="shared" si="1"/>
        <v>41.8</v>
      </c>
      <c r="H52" s="14">
        <v>79</v>
      </c>
      <c r="I52" s="14">
        <v>79</v>
      </c>
      <c r="J52" s="49"/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3566.3</v>
      </c>
      <c r="F53" s="18">
        <v>0</v>
      </c>
      <c r="G53" s="10">
        <f t="shared" si="1"/>
        <v>3566.3</v>
      </c>
      <c r="H53" s="14">
        <v>2500</v>
      </c>
      <c r="I53" s="4">
        <v>2000</v>
      </c>
      <c r="J53" s="49"/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v>0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354</v>
      </c>
      <c r="F55" s="18">
        <v>0</v>
      </c>
      <c r="G55" s="10">
        <f t="shared" si="1"/>
        <v>354</v>
      </c>
      <c r="H55" s="14">
        <v>105</v>
      </c>
      <c r="I55" s="4">
        <v>105</v>
      </c>
      <c r="J55" s="49"/>
    </row>
    <row r="56" spans="1:11" ht="24">
      <c r="A56" s="1"/>
      <c r="B56" s="11" t="s">
        <v>82</v>
      </c>
      <c r="C56" s="22" t="s">
        <v>57</v>
      </c>
      <c r="D56" s="22" t="s">
        <v>57</v>
      </c>
      <c r="E56" s="10">
        <f>E58+E59+E60+E61</f>
        <v>23130.899999999998</v>
      </c>
      <c r="F56" s="10">
        <f>F58+F59+F60+F61</f>
        <v>0</v>
      </c>
      <c r="G56" s="10">
        <f t="shared" si="1"/>
        <v>23130.899999999998</v>
      </c>
      <c r="H56" s="24">
        <f t="shared" ref="H56:I56" si="6">H58+H59+H60+H61</f>
        <v>1489.5</v>
      </c>
      <c r="I56" s="24">
        <f t="shared" si="6"/>
        <v>1749.4</v>
      </c>
      <c r="J56" s="49"/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  <c r="J57" s="49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v>496.7</v>
      </c>
      <c r="F58" s="18">
        <v>0</v>
      </c>
      <c r="G58" s="10">
        <f t="shared" si="1"/>
        <v>496.7</v>
      </c>
      <c r="H58" s="14">
        <v>190</v>
      </c>
      <c r="I58" s="4">
        <v>190</v>
      </c>
      <c r="J58" s="49"/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'[4]Поправки февраль'!$H$472</f>
        <v>0</v>
      </c>
      <c r="G59" s="10">
        <f t="shared" si="1"/>
        <v>90</v>
      </c>
      <c r="H59" s="14">
        <v>70</v>
      </c>
      <c r="I59" s="4">
        <v>30</v>
      </c>
      <c r="J59" s="49"/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v>1731.1</v>
      </c>
      <c r="F60" s="18">
        <v>0</v>
      </c>
      <c r="G60" s="10">
        <f t="shared" si="1"/>
        <v>1731.1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  <c r="J61" s="49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  <c r="J62" s="49"/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  <c r="J63" s="49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229647.1</v>
      </c>
      <c r="F64" s="24">
        <f t="shared" si="8"/>
        <v>3595.2</v>
      </c>
      <c r="G64" s="10">
        <f t="shared" si="1"/>
        <v>233242.30000000002</v>
      </c>
      <c r="H64" s="24">
        <f t="shared" si="8"/>
        <v>200727.3</v>
      </c>
      <c r="I64" s="24">
        <f t="shared" si="8"/>
        <v>199797.2</v>
      </c>
      <c r="J64" s="49"/>
      <c r="K64" s="49"/>
    </row>
    <row r="65" spans="1:10" ht="15.75" customHeight="1">
      <c r="A65" s="1"/>
      <c r="B65" s="20" t="s">
        <v>4</v>
      </c>
      <c r="C65" s="36" t="s">
        <v>49</v>
      </c>
      <c r="D65" s="36" t="s">
        <v>36</v>
      </c>
      <c r="E65" s="18">
        <v>20286.599999999999</v>
      </c>
      <c r="F65" s="18">
        <f>'[5]Поправки ноябрь'!$H$579</f>
        <v>-400</v>
      </c>
      <c r="G65" s="10">
        <f t="shared" si="1"/>
        <v>19886.599999999999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</row>
    <row r="66" spans="1:10">
      <c r="A66" s="1"/>
      <c r="B66" s="20" t="s">
        <v>5</v>
      </c>
      <c r="C66" s="36" t="s">
        <v>49</v>
      </c>
      <c r="D66" s="36" t="s">
        <v>37</v>
      </c>
      <c r="E66" s="25">
        <v>186186.1</v>
      </c>
      <c r="F66" s="25">
        <f>'[5]Поправки ноябрь'!$H$634</f>
        <v>2756.5</v>
      </c>
      <c r="G66" s="10">
        <f t="shared" si="1"/>
        <v>188942.6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</row>
    <row r="67" spans="1:10">
      <c r="A67" s="1"/>
      <c r="B67" s="20" t="s">
        <v>83</v>
      </c>
      <c r="C67" s="36" t="s">
        <v>49</v>
      </c>
      <c r="D67" s="36" t="s">
        <v>84</v>
      </c>
      <c r="E67" s="25">
        <v>14185.5</v>
      </c>
      <c r="F67" s="25">
        <f>'[5]Поправки ноябрь'!$H$839</f>
        <v>1238.7</v>
      </c>
      <c r="G67" s="10">
        <f t="shared" si="1"/>
        <v>15424.2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</row>
    <row r="68" spans="1:10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'[6]Поправки сентябрь'!$H$921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</row>
    <row r="69" spans="1:10" ht="14.25" customHeight="1">
      <c r="A69" s="1"/>
      <c r="B69" s="20" t="s">
        <v>10</v>
      </c>
      <c r="C69" s="36" t="s">
        <v>49</v>
      </c>
      <c r="D69" s="36" t="s">
        <v>39</v>
      </c>
      <c r="E69" s="15">
        <v>8821.5</v>
      </c>
      <c r="F69" s="15">
        <v>0</v>
      </c>
      <c r="G69" s="10">
        <f t="shared" si="1"/>
        <v>8821.5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</row>
    <row r="70" spans="1:10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10330.5</v>
      </c>
      <c r="F70" s="10">
        <f t="shared" si="9"/>
        <v>1677.2</v>
      </c>
      <c r="G70" s="10">
        <f t="shared" si="1"/>
        <v>12007.7</v>
      </c>
      <c r="H70" s="10">
        <f t="shared" si="9"/>
        <v>8542.2999999999993</v>
      </c>
      <c r="I70" s="10">
        <f t="shared" si="9"/>
        <v>7525.8</v>
      </c>
      <c r="J70" s="49"/>
    </row>
    <row r="71" spans="1:10">
      <c r="A71" s="1"/>
      <c r="B71" s="20" t="s">
        <v>7</v>
      </c>
      <c r="C71" s="36" t="s">
        <v>40</v>
      </c>
      <c r="D71" s="36" t="s">
        <v>41</v>
      </c>
      <c r="E71" s="18">
        <v>8773.9</v>
      </c>
      <c r="F71" s="18">
        <f>'[5]Поправки ноябрь'!$H$1029</f>
        <v>1579.4</v>
      </c>
      <c r="G71" s="10">
        <f t="shared" si="1"/>
        <v>10353.299999999999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</row>
    <row r="72" spans="1:10" ht="24">
      <c r="A72" s="1"/>
      <c r="B72" s="20" t="s">
        <v>23</v>
      </c>
      <c r="C72" s="36" t="s">
        <v>40</v>
      </c>
      <c r="D72" s="36" t="s">
        <v>42</v>
      </c>
      <c r="E72" s="18">
        <v>1556.6</v>
      </c>
      <c r="F72" s="18">
        <f>'[5]Поправки ноябрь'!$H$1140</f>
        <v>97.8</v>
      </c>
      <c r="G72" s="10">
        <f t="shared" si="1"/>
        <v>1654.3999999999999</v>
      </c>
      <c r="H72" s="14">
        <f>'[2]Бюджет 2025 1 чтение'!$H$1122</f>
        <v>1150</v>
      </c>
      <c r="I72" s="4">
        <v>1150</v>
      </c>
      <c r="J72" s="49"/>
    </row>
    <row r="73" spans="1:10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9624.5999999999985</v>
      </c>
      <c r="F73" s="24">
        <f>F74+F75+F76+F77</f>
        <v>2893.3</v>
      </c>
      <c r="G73" s="10">
        <f t="shared" si="1"/>
        <v>12517.899999999998</v>
      </c>
      <c r="H73" s="24">
        <f t="shared" ref="H73:I73" si="10">H74+H75+H76+H77</f>
        <v>12174.9</v>
      </c>
      <c r="I73" s="24">
        <f t="shared" si="10"/>
        <v>11914.300000000001</v>
      </c>
      <c r="J73" s="49"/>
    </row>
    <row r="74" spans="1:10">
      <c r="A74" s="1"/>
      <c r="B74" s="20" t="s">
        <v>11</v>
      </c>
      <c r="C74" s="36" t="s">
        <v>43</v>
      </c>
      <c r="D74" s="36" t="s">
        <v>44</v>
      </c>
      <c r="E74" s="18">
        <v>1512.7</v>
      </c>
      <c r="F74" s="18">
        <f>'[5]Поправки ноябрь'!$H$1154</f>
        <v>12.3</v>
      </c>
      <c r="G74" s="10">
        <f t="shared" si="1"/>
        <v>1525</v>
      </c>
      <c r="H74" s="14">
        <v>1490.1</v>
      </c>
      <c r="I74" s="4">
        <v>1490.1</v>
      </c>
      <c r="J74" s="49"/>
    </row>
    <row r="75" spans="1:10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'[6]Поправки сентябрь'!$H$1162</f>
        <v>0</v>
      </c>
      <c r="G75" s="10">
        <f t="shared" si="1"/>
        <v>131.5</v>
      </c>
      <c r="H75" s="14"/>
      <c r="I75" s="4"/>
      <c r="J75" s="49"/>
    </row>
    <row r="76" spans="1:10">
      <c r="A76" s="1"/>
      <c r="B76" s="20" t="s">
        <v>19</v>
      </c>
      <c r="C76" s="36" t="s">
        <v>43</v>
      </c>
      <c r="D76" s="36" t="s">
        <v>45</v>
      </c>
      <c r="E76" s="18">
        <v>5735.4</v>
      </c>
      <c r="F76" s="18">
        <f>'[5]Поправки ноябрь'!$H$1202</f>
        <v>2306.1999999999998</v>
      </c>
      <c r="G76" s="10">
        <f t="shared" si="1"/>
        <v>8041.5999999999995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</row>
    <row r="77" spans="1:10" ht="24">
      <c r="A77" s="1"/>
      <c r="B77" s="20" t="s">
        <v>14</v>
      </c>
      <c r="C77" s="36" t="s">
        <v>43</v>
      </c>
      <c r="D77" s="36" t="s">
        <v>46</v>
      </c>
      <c r="E77" s="18">
        <v>2245</v>
      </c>
      <c r="F77" s="21">
        <f>'[5]Поправки ноябрь'!$H$1254</f>
        <v>574.79999999999995</v>
      </c>
      <c r="G77" s="10">
        <f t="shared" si="1"/>
        <v>2819.8</v>
      </c>
      <c r="H77" s="14">
        <f>'[3]Поправки октябрь'!$J$1254</f>
        <v>1519.5</v>
      </c>
      <c r="I77" s="4">
        <f>'[3]Поправки октябрь'!$K$1254</f>
        <v>1519.5</v>
      </c>
      <c r="J77" s="49"/>
    </row>
    <row r="78" spans="1:10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  <c r="J78" s="49"/>
    </row>
    <row r="79" spans="1:10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'[4]Поправки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  <c r="J79" s="49"/>
    </row>
    <row r="80" spans="1:10">
      <c r="B80" s="26" t="s">
        <v>85</v>
      </c>
      <c r="C80" s="27">
        <v>1100</v>
      </c>
      <c r="D80" s="27">
        <v>1102</v>
      </c>
      <c r="E80" s="28"/>
      <c r="F80" s="28">
        <f>'[4]Поправки февраль'!$H$1328</f>
        <v>0</v>
      </c>
      <c r="G80" s="10">
        <f t="shared" si="1"/>
        <v>0</v>
      </c>
      <c r="H80" s="10"/>
      <c r="I80" s="4"/>
      <c r="J80" s="49"/>
    </row>
    <row r="81" spans="2:10" ht="60">
      <c r="B81" s="11" t="s">
        <v>77</v>
      </c>
      <c r="C81" s="22" t="s">
        <v>48</v>
      </c>
      <c r="D81" s="22" t="s">
        <v>48</v>
      </c>
      <c r="E81" s="10">
        <f>E82+E83+E86</f>
        <v>4874.8</v>
      </c>
      <c r="F81" s="12">
        <f>F82+F83+F86</f>
        <v>1762.6</v>
      </c>
      <c r="G81" s="10">
        <f t="shared" si="1"/>
        <v>6637.4</v>
      </c>
      <c r="H81" s="12">
        <f t="shared" ref="H81:I81" si="12">H82+H83+H86</f>
        <v>4524.7</v>
      </c>
      <c r="I81" s="10">
        <f t="shared" si="12"/>
        <v>4524.7</v>
      </c>
      <c r="J81" s="49"/>
    </row>
    <row r="82" spans="2:10" ht="36" customHeight="1">
      <c r="B82" s="20" t="s">
        <v>65</v>
      </c>
      <c r="C82" s="36" t="s">
        <v>48</v>
      </c>
      <c r="D82" s="36" t="s">
        <v>55</v>
      </c>
      <c r="E82" s="15">
        <v>4524.7</v>
      </c>
      <c r="F82" s="15">
        <v>0</v>
      </c>
      <c r="G82" s="10">
        <f t="shared" si="1"/>
        <v>4524.7</v>
      </c>
      <c r="H82" s="14">
        <f>'[3]Поправки октябрь'!$J$1354</f>
        <v>4524.7</v>
      </c>
      <c r="I82" s="4">
        <f>'[3]Поправки октябрь'!$K$1354</f>
        <v>4524.7</v>
      </c>
      <c r="J82" s="49"/>
    </row>
    <row r="83" spans="2:10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  <c r="J83" s="49"/>
    </row>
    <row r="84" spans="2:10" s="2" customFormat="1" ht="50.25" hidden="1" customHeight="1">
      <c r="B84" s="38" t="s">
        <v>78</v>
      </c>
      <c r="C84" s="27">
        <v>1400</v>
      </c>
      <c r="D84" s="27">
        <v>1403</v>
      </c>
      <c r="E84" s="42"/>
      <c r="F84" s="29"/>
      <c r="G84" s="10">
        <f t="shared" si="1"/>
        <v>0</v>
      </c>
      <c r="H84" s="29"/>
      <c r="I84" s="42"/>
      <c r="J84" s="49"/>
    </row>
    <row r="85" spans="2:10" hidden="1">
      <c r="B85" s="30"/>
      <c r="C85" s="30"/>
      <c r="D85" s="30"/>
      <c r="E85" s="59"/>
      <c r="F85" s="30"/>
      <c r="G85" s="10">
        <f t="shared" si="1"/>
        <v>0</v>
      </c>
      <c r="H85" s="14"/>
      <c r="I85" s="4"/>
      <c r="J85" s="49"/>
    </row>
    <row r="86" spans="2:10" ht="36.75" customHeight="1">
      <c r="B86" s="31" t="s">
        <v>79</v>
      </c>
      <c r="C86" s="27">
        <v>1400</v>
      </c>
      <c r="D86" s="27">
        <v>1403</v>
      </c>
      <c r="E86" s="18">
        <v>350.1</v>
      </c>
      <c r="F86" s="23">
        <f>'[5]Поправки ноябрь'!$H$1367</f>
        <v>1762.6</v>
      </c>
      <c r="G86" s="10">
        <f t="shared" si="1"/>
        <v>2112.6999999999998</v>
      </c>
      <c r="H86" s="14"/>
      <c r="I86" s="4"/>
      <c r="J86" s="49"/>
    </row>
    <row r="87" spans="2:10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  <c r="J87" s="49"/>
    </row>
    <row r="88" spans="2:10">
      <c r="B88" s="44" t="s">
        <v>86</v>
      </c>
      <c r="C88" s="43">
        <v>9999</v>
      </c>
      <c r="D88" s="43">
        <v>9999</v>
      </c>
      <c r="E88" s="5"/>
      <c r="F88" s="5">
        <f>'[4]Поправки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88"/>
  <sheetViews>
    <sheetView topLeftCell="A35" zoomScaleNormal="100" zoomScaleSheetLayoutView="100" workbookViewId="0">
      <selection activeCell="L40" sqref="L40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6"/>
      <c r="C2" s="76"/>
      <c r="D2" s="76"/>
      <c r="E2" s="76"/>
      <c r="F2" s="76"/>
      <c r="G2" s="76"/>
      <c r="H2" s="76"/>
      <c r="I2" s="76"/>
    </row>
    <row r="3" spans="1:9" hidden="1">
      <c r="B3" s="76"/>
      <c r="C3" s="76"/>
      <c r="D3" s="76"/>
      <c r="E3" s="76"/>
      <c r="F3" s="76"/>
      <c r="G3" s="76"/>
      <c r="H3" s="76"/>
      <c r="I3" s="76"/>
    </row>
    <row r="4" spans="1:9" hidden="1">
      <c r="B4" s="76"/>
      <c r="C4" s="76"/>
      <c r="D4" s="76"/>
      <c r="E4" s="76"/>
      <c r="F4" s="76"/>
      <c r="G4" s="76"/>
      <c r="H4" s="76"/>
      <c r="I4" s="76"/>
    </row>
    <row r="5" spans="1:9" hidden="1">
      <c r="B5" s="76"/>
      <c r="C5" s="76"/>
      <c r="D5" s="76"/>
      <c r="E5" s="76"/>
      <c r="F5" s="76"/>
      <c r="G5" s="76"/>
      <c r="H5" s="76"/>
      <c r="I5" s="76"/>
    </row>
    <row r="6" spans="1:9" hidden="1">
      <c r="B6" s="76"/>
      <c r="C6" s="76"/>
      <c r="D6" s="76"/>
      <c r="E6" s="76"/>
      <c r="F6" s="76"/>
      <c r="G6" s="76"/>
      <c r="H6" s="76"/>
      <c r="I6" s="76"/>
    </row>
    <row r="7" spans="1:9" hidden="1"/>
    <row r="8" spans="1:9" hidden="1"/>
    <row r="9" spans="1:9" hidden="1"/>
    <row r="11" spans="1:9">
      <c r="A11" s="1"/>
      <c r="B11" s="75" t="s">
        <v>93</v>
      </c>
      <c r="C11" s="75"/>
      <c r="D11" s="75"/>
      <c r="E11" s="75"/>
      <c r="F11" s="75"/>
      <c r="G11" s="75"/>
      <c r="H11" s="75"/>
      <c r="I11" s="75"/>
    </row>
    <row r="12" spans="1:9">
      <c r="A12" s="1"/>
      <c r="B12" s="70" t="s">
        <v>95</v>
      </c>
      <c r="C12" s="70"/>
      <c r="D12" s="70"/>
      <c r="E12" s="70"/>
      <c r="F12" s="70"/>
      <c r="G12" s="70"/>
      <c r="H12" s="70"/>
      <c r="I12" s="70"/>
    </row>
    <row r="13" spans="1:9">
      <c r="A13" s="1"/>
      <c r="B13" s="70" t="s">
        <v>94</v>
      </c>
      <c r="C13" s="70"/>
      <c r="D13" s="70"/>
      <c r="E13" s="70"/>
      <c r="F13" s="70"/>
      <c r="G13" s="70"/>
      <c r="H13" s="70"/>
      <c r="I13" s="70"/>
    </row>
    <row r="14" spans="1:9">
      <c r="A14" s="1"/>
      <c r="B14" s="71" t="s">
        <v>114</v>
      </c>
      <c r="C14" s="71"/>
      <c r="D14" s="71"/>
      <c r="E14" s="71"/>
      <c r="F14" s="71"/>
      <c r="G14" s="71"/>
      <c r="H14" s="71"/>
      <c r="I14" s="71"/>
    </row>
    <row r="15" spans="1:9">
      <c r="A15" s="1"/>
      <c r="B15" s="71" t="s">
        <v>101</v>
      </c>
      <c r="C15" s="71"/>
      <c r="D15" s="71"/>
      <c r="E15" s="71"/>
      <c r="F15" s="71"/>
      <c r="G15" s="71"/>
      <c r="H15" s="71"/>
      <c r="I15" s="71"/>
    </row>
    <row r="16" spans="1:9">
      <c r="A16" s="1"/>
      <c r="B16" s="71" t="s">
        <v>102</v>
      </c>
      <c r="C16" s="71"/>
      <c r="D16" s="71"/>
      <c r="E16" s="71"/>
      <c r="F16" s="71"/>
      <c r="G16" s="71"/>
      <c r="H16" s="71"/>
      <c r="I16" s="71"/>
    </row>
    <row r="17" spans="1:9">
      <c r="A17" s="1"/>
      <c r="B17" s="71" t="s">
        <v>109</v>
      </c>
      <c r="C17" s="71"/>
      <c r="D17" s="71"/>
      <c r="E17" s="71"/>
      <c r="F17" s="71"/>
      <c r="G17" s="71"/>
      <c r="H17" s="71"/>
      <c r="I17" s="71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72" t="s">
        <v>115</v>
      </c>
      <c r="C19" s="72"/>
      <c r="D19" s="72"/>
      <c r="E19" s="72"/>
      <c r="F19" s="72"/>
      <c r="G19" s="72"/>
      <c r="H19" s="72"/>
      <c r="I19" s="72"/>
    </row>
    <row r="20" spans="1:9" hidden="1">
      <c r="A20" s="1"/>
      <c r="B20" s="57"/>
      <c r="C20" s="57"/>
      <c r="D20" s="57"/>
      <c r="E20" s="57"/>
      <c r="F20" s="57"/>
      <c r="G20" s="57"/>
      <c r="H20" s="57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3"/>
      <c r="C23" s="73"/>
      <c r="D23" s="73"/>
      <c r="E23" s="73"/>
      <c r="F23" s="73"/>
      <c r="G23" s="73"/>
      <c r="H23" s="73"/>
    </row>
    <row r="24" spans="1:9" hidden="1">
      <c r="A24" s="1"/>
      <c r="B24" s="74"/>
      <c r="C24" s="74"/>
      <c r="D24" s="74"/>
      <c r="E24" s="74"/>
      <c r="F24" s="74"/>
      <c r="G24" s="74"/>
      <c r="H24" s="74"/>
    </row>
    <row r="25" spans="1:9" hidden="1">
      <c r="A25" s="1"/>
      <c r="B25" s="62"/>
      <c r="C25" s="62"/>
      <c r="D25" s="62"/>
      <c r="E25" s="62"/>
      <c r="F25" s="62"/>
      <c r="G25" s="62"/>
      <c r="H25" s="62"/>
    </row>
    <row r="26" spans="1:9" hidden="1">
      <c r="A26" s="1"/>
      <c r="B26" s="62"/>
      <c r="C26" s="62"/>
      <c r="D26" s="62"/>
      <c r="E26" s="62"/>
      <c r="F26" s="62"/>
      <c r="G26" s="62"/>
      <c r="H26" s="62"/>
    </row>
    <row r="27" spans="1:9" hidden="1">
      <c r="A27" s="1"/>
      <c r="B27" s="62"/>
      <c r="C27" s="62"/>
      <c r="D27" s="62"/>
      <c r="E27" s="62"/>
      <c r="F27" s="62"/>
      <c r="G27" s="62"/>
      <c r="H27" s="62"/>
    </row>
    <row r="28" spans="1:9" hidden="1">
      <c r="A28" s="1"/>
      <c r="B28" s="62"/>
      <c r="C28" s="62"/>
      <c r="D28" s="62"/>
      <c r="E28" s="62"/>
      <c r="F28" s="62"/>
      <c r="G28" s="62"/>
      <c r="H28" s="62"/>
    </row>
    <row r="29" spans="1:9" hidden="1">
      <c r="A29" s="1"/>
      <c r="B29" s="62"/>
      <c r="C29" s="62"/>
      <c r="D29" s="62"/>
      <c r="E29" s="62"/>
      <c r="F29" s="62"/>
      <c r="G29" s="62"/>
      <c r="H29" s="62"/>
    </row>
    <row r="30" spans="1:9" hidden="1">
      <c r="A30" s="1"/>
      <c r="B30" s="63"/>
      <c r="C30" s="63"/>
      <c r="D30" s="63"/>
      <c r="E30" s="63"/>
      <c r="F30" s="63"/>
      <c r="G30" s="63"/>
      <c r="H30" s="63"/>
    </row>
    <row r="31" spans="1:9" hidden="1">
      <c r="A31" s="1"/>
      <c r="B31" s="64"/>
      <c r="C31" s="64"/>
      <c r="D31" s="64"/>
      <c r="E31" s="65"/>
      <c r="F31" s="65"/>
      <c r="G31" s="65"/>
      <c r="H31" s="65"/>
    </row>
    <row r="32" spans="1:9" ht="12.75" customHeight="1">
      <c r="A32" s="1"/>
      <c r="B32" s="66" t="s">
        <v>88</v>
      </c>
      <c r="C32" s="66" t="s">
        <v>0</v>
      </c>
      <c r="D32" s="67" t="s">
        <v>1</v>
      </c>
      <c r="E32" s="66" t="s">
        <v>96</v>
      </c>
      <c r="F32" s="66"/>
      <c r="G32" s="66"/>
      <c r="H32" s="66"/>
      <c r="I32" s="66"/>
    </row>
    <row r="33" spans="1:10" ht="3.75" customHeight="1">
      <c r="A33" s="1"/>
      <c r="B33" s="66"/>
      <c r="C33" s="66"/>
      <c r="D33" s="68"/>
      <c r="E33" s="66"/>
      <c r="F33" s="66"/>
      <c r="G33" s="66"/>
      <c r="H33" s="66"/>
      <c r="I33" s="66"/>
    </row>
    <row r="34" spans="1:10" ht="16.5" customHeight="1">
      <c r="A34" s="1"/>
      <c r="B34" s="66"/>
      <c r="C34" s="66"/>
      <c r="D34" s="68"/>
      <c r="E34" s="66" t="s">
        <v>110</v>
      </c>
      <c r="F34" s="66"/>
      <c r="G34" s="66"/>
      <c r="H34" s="66" t="s">
        <v>107</v>
      </c>
      <c r="I34" s="61" t="s">
        <v>108</v>
      </c>
    </row>
    <row r="35" spans="1:10" ht="30" customHeight="1">
      <c r="A35" s="1"/>
      <c r="B35" s="66"/>
      <c r="C35" s="66"/>
      <c r="D35" s="69"/>
      <c r="E35" s="52" t="s">
        <v>111</v>
      </c>
      <c r="F35" s="52" t="s">
        <v>112</v>
      </c>
      <c r="G35" s="52" t="s">
        <v>113</v>
      </c>
      <c r="H35" s="66"/>
      <c r="I35" s="61"/>
    </row>
    <row r="36" spans="1:10" ht="14.25" customHeight="1">
      <c r="A36" s="1"/>
      <c r="B36" s="9" t="s">
        <v>51</v>
      </c>
      <c r="C36" s="34"/>
      <c r="D36" s="34"/>
      <c r="E36" s="10">
        <f>E37+E46+E48+E50+E56+E62+E64+E70+E73+E78+E81+E87</f>
        <v>357663.09999999992</v>
      </c>
      <c r="F36" s="10">
        <f>F37+F46+F48+F50+F56+F62+F64+F70+F73+F78+F81+F87</f>
        <v>7996.1</v>
      </c>
      <c r="G36" s="10">
        <f>E36+F36</f>
        <v>365659.1999999999</v>
      </c>
      <c r="H36" s="10">
        <f t="shared" ref="H36:I36" si="0">H37+H46+H48+H50+H56+H62+H64+H70+H73+H78+H81+H87</f>
        <v>292707.93</v>
      </c>
      <c r="I36" s="10">
        <f t="shared" si="0"/>
        <v>299390.43</v>
      </c>
      <c r="J36" s="49"/>
    </row>
    <row r="37" spans="1:10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40539.599999999999</v>
      </c>
      <c r="F37" s="10">
        <f>F38+F39+F40+F41+F42+F44+F45</f>
        <v>3543.9</v>
      </c>
      <c r="G37" s="10">
        <f t="shared" ref="G37:G88" si="1">E37+F37</f>
        <v>44083.5</v>
      </c>
      <c r="H37" s="10">
        <f t="shared" ref="H37:I37" si="2">H38+H39+H40+H41+H42+H45+H44+H43</f>
        <v>28254.129999999997</v>
      </c>
      <c r="I37" s="10">
        <f t="shared" si="2"/>
        <v>27673.43</v>
      </c>
      <c r="J37" s="49"/>
    </row>
    <row r="38" spans="1:10" ht="34.5" customHeight="1">
      <c r="A38" s="2"/>
      <c r="B38" s="13" t="s">
        <v>15</v>
      </c>
      <c r="C38" s="36" t="s">
        <v>25</v>
      </c>
      <c r="D38" s="37" t="s">
        <v>26</v>
      </c>
      <c r="E38" s="14">
        <v>1553.7</v>
      </c>
      <c r="F38" s="14">
        <f>'[3]Поправки октябрь'!$H$25</f>
        <v>471.9</v>
      </c>
      <c r="G38" s="10">
        <f t="shared" si="1"/>
        <v>2025.6</v>
      </c>
      <c r="H38" s="14">
        <v>1446</v>
      </c>
      <c r="I38" s="18">
        <v>1446</v>
      </c>
      <c r="J38" s="49"/>
    </row>
    <row r="39" spans="1:10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  <c r="J39" s="49"/>
    </row>
    <row r="40" spans="1:10" ht="68.25" customHeight="1">
      <c r="A40" s="1"/>
      <c r="B40" s="13" t="s">
        <v>17</v>
      </c>
      <c r="C40" s="36" t="s">
        <v>25</v>
      </c>
      <c r="D40" s="36" t="s">
        <v>29</v>
      </c>
      <c r="E40" s="46">
        <v>15292.6</v>
      </c>
      <c r="F40" s="46">
        <f>'[3]Поправки октябрь'!$H$41</f>
        <v>662.09999999999991</v>
      </c>
      <c r="G40" s="10">
        <f t="shared" si="1"/>
        <v>15954.7</v>
      </c>
      <c r="H40" s="4">
        <v>11800</v>
      </c>
      <c r="I40" s="4">
        <v>11800</v>
      </c>
      <c r="J40" s="49"/>
    </row>
    <row r="41" spans="1:10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'[4]Поправки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  <c r="J41" s="49"/>
    </row>
    <row r="42" spans="1:10" ht="48">
      <c r="A42" s="1"/>
      <c r="B42" s="13" t="s">
        <v>18</v>
      </c>
      <c r="C42" s="36" t="s">
        <v>25</v>
      </c>
      <c r="D42" s="36" t="s">
        <v>28</v>
      </c>
      <c r="E42" s="47">
        <v>4893.3</v>
      </c>
      <c r="F42" s="47">
        <v>0</v>
      </c>
      <c r="G42" s="10">
        <f t="shared" si="1"/>
        <v>4893.3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</row>
    <row r="43" spans="1:10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  <c r="J43" s="49"/>
    </row>
    <row r="44" spans="1:10" s="33" customFormat="1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v>0</v>
      </c>
      <c r="G44" s="10">
        <f t="shared" si="1"/>
        <v>144.69999999999999</v>
      </c>
      <c r="H44" s="14">
        <v>400</v>
      </c>
      <c r="I44" s="4">
        <v>400</v>
      </c>
      <c r="J44" s="49"/>
    </row>
    <row r="45" spans="1:10" ht="18.75" customHeight="1">
      <c r="A45" s="1"/>
      <c r="B45" s="13" t="s">
        <v>64</v>
      </c>
      <c r="C45" s="36" t="s">
        <v>25</v>
      </c>
      <c r="D45" s="36" t="s">
        <v>31</v>
      </c>
      <c r="E45" s="18">
        <v>18652.3</v>
      </c>
      <c r="F45" s="18">
        <f>'[3]Поправки октябрь'!$H$97</f>
        <v>2409.9</v>
      </c>
      <c r="G45" s="10">
        <f t="shared" si="1"/>
        <v>21062.2</v>
      </c>
      <c r="H45" s="14">
        <f>'[3]Поправки октябрь'!$J$97</f>
        <v>10203.129999999999</v>
      </c>
      <c r="I45" s="4">
        <f>'[3]Поправки октябрь'!$K$97</f>
        <v>9657.43</v>
      </c>
      <c r="J45" s="49"/>
    </row>
    <row r="46" spans="1:10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10.3</v>
      </c>
      <c r="G46" s="10">
        <f t="shared" si="1"/>
        <v>1517.7</v>
      </c>
      <c r="H46" s="19">
        <f t="shared" si="3"/>
        <v>1646.2</v>
      </c>
      <c r="I46" s="10">
        <f t="shared" si="3"/>
        <v>1704.3</v>
      </c>
      <c r="J46" s="49"/>
    </row>
    <row r="47" spans="1:10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октябрь'!$H$289</f>
        <v>10.3</v>
      </c>
      <c r="G47" s="10">
        <f t="shared" si="1"/>
        <v>1517.7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</row>
    <row r="48" spans="1:10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745.80000000000007</v>
      </c>
      <c r="G48" s="10">
        <f t="shared" si="1"/>
        <v>3326</v>
      </c>
      <c r="H48" s="10">
        <f t="shared" si="4"/>
        <v>2302.5</v>
      </c>
      <c r="I48" s="10">
        <f t="shared" si="4"/>
        <v>2130</v>
      </c>
      <c r="J48" s="49"/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октябрь'!$H$306</f>
        <v>745.80000000000007</v>
      </c>
      <c r="G49" s="10">
        <f t="shared" si="1"/>
        <v>3326</v>
      </c>
      <c r="H49" s="14">
        <f>'[2]Бюджет 2025 1 чтение'!$H$296</f>
        <v>2302.5</v>
      </c>
      <c r="I49" s="4">
        <f>'[2]Бюджет 2025 1 чтение'!$I$296</f>
        <v>2130</v>
      </c>
      <c r="J49" s="49"/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38826.300000000003</v>
      </c>
      <c r="F50" s="10">
        <f>F53+F54+F55+F51+F52</f>
        <v>147.80000000000001</v>
      </c>
      <c r="G50" s="10">
        <f t="shared" si="1"/>
        <v>38974.100000000006</v>
      </c>
      <c r="H50" s="10">
        <f t="shared" ref="H50:I50" si="5">H53+H54+H55+H51+H52</f>
        <v>28691.3</v>
      </c>
      <c r="I50" s="10">
        <f t="shared" si="5"/>
        <v>33371.300000000003</v>
      </c>
      <c r="J50" s="49"/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'[3]Поправки октябрь'!$H$347</f>
        <v>25</v>
      </c>
      <c r="G51" s="10">
        <f t="shared" si="1"/>
        <v>381.3</v>
      </c>
      <c r="H51" s="14">
        <f>'[3]Поправки октябрь'!$J$347</f>
        <v>381.3</v>
      </c>
      <c r="I51" s="14">
        <f>'[3]Поправки октябрь'!$K$347</f>
        <v>381.3</v>
      </c>
      <c r="J51" s="49"/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f>'[3]Поправки октябрь'!$H$353</f>
        <v>16.8</v>
      </c>
      <c r="G52" s="10">
        <f t="shared" si="1"/>
        <v>41.8</v>
      </c>
      <c r="H52" s="14">
        <v>79</v>
      </c>
      <c r="I52" s="14">
        <v>79</v>
      </c>
      <c r="J52" s="49"/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f>'[3]Поправки октябрь'!$H$361</f>
        <v>106</v>
      </c>
      <c r="G53" s="10">
        <f t="shared" si="1"/>
        <v>3566.3</v>
      </c>
      <c r="H53" s="14">
        <v>2500</v>
      </c>
      <c r="I53" s="4">
        <v>2000</v>
      </c>
      <c r="J53" s="49"/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v>0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354</v>
      </c>
      <c r="F55" s="18">
        <v>0</v>
      </c>
      <c r="G55" s="10">
        <f t="shared" si="1"/>
        <v>354</v>
      </c>
      <c r="H55" s="14">
        <v>105</v>
      </c>
      <c r="I55" s="4">
        <v>105</v>
      </c>
      <c r="J55" s="49"/>
    </row>
    <row r="56" spans="1:11" ht="24">
      <c r="A56" s="1"/>
      <c r="B56" s="11" t="s">
        <v>82</v>
      </c>
      <c r="C56" s="22" t="s">
        <v>57</v>
      </c>
      <c r="D56" s="22" t="s">
        <v>57</v>
      </c>
      <c r="E56" s="10">
        <f>E58+E59+E60+E61</f>
        <v>23130.899999999998</v>
      </c>
      <c r="F56" s="10">
        <f>F58+F59+F60+F61</f>
        <v>0</v>
      </c>
      <c r="G56" s="10">
        <f t="shared" si="1"/>
        <v>23130.899999999998</v>
      </c>
      <c r="H56" s="24">
        <f t="shared" ref="H56:I56" si="6">H58+H59+H60+H61</f>
        <v>1489.5</v>
      </c>
      <c r="I56" s="24">
        <f t="shared" si="6"/>
        <v>1749.4</v>
      </c>
      <c r="J56" s="49"/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  <c r="J57" s="49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v>496.7</v>
      </c>
      <c r="F58" s="18">
        <v>0</v>
      </c>
      <c r="G58" s="10">
        <f t="shared" si="1"/>
        <v>496.7</v>
      </c>
      <c r="H58" s="14">
        <v>190</v>
      </c>
      <c r="I58" s="4">
        <v>190</v>
      </c>
      <c r="J58" s="49"/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'[4]Поправки февраль'!$H$472</f>
        <v>0</v>
      </c>
      <c r="G59" s="10">
        <f t="shared" si="1"/>
        <v>90</v>
      </c>
      <c r="H59" s="14">
        <v>70</v>
      </c>
      <c r="I59" s="4">
        <v>30</v>
      </c>
      <c r="J59" s="49"/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v>1731.1</v>
      </c>
      <c r="F60" s="18">
        <v>0</v>
      </c>
      <c r="G60" s="10">
        <f t="shared" si="1"/>
        <v>1731.1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  <c r="J61" s="49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  <c r="J62" s="49"/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  <c r="J63" s="49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224201.69999999998</v>
      </c>
      <c r="F64" s="24">
        <f t="shared" si="8"/>
        <v>5445.4</v>
      </c>
      <c r="G64" s="10">
        <f t="shared" si="1"/>
        <v>229647.09999999998</v>
      </c>
      <c r="H64" s="24">
        <f t="shared" si="8"/>
        <v>200727.3</v>
      </c>
      <c r="I64" s="24">
        <f t="shared" si="8"/>
        <v>199797.2</v>
      </c>
      <c r="J64" s="49"/>
      <c r="K64" s="49"/>
    </row>
    <row r="65" spans="1:10" ht="15.75" customHeight="1">
      <c r="A65" s="1"/>
      <c r="B65" s="20" t="s">
        <v>4</v>
      </c>
      <c r="C65" s="36" t="s">
        <v>49</v>
      </c>
      <c r="D65" s="36" t="s">
        <v>36</v>
      </c>
      <c r="E65" s="18">
        <v>19682.400000000001</v>
      </c>
      <c r="F65" s="18">
        <f>'[3]Поправки октябрь'!$H$579</f>
        <v>604.20000000000005</v>
      </c>
      <c r="G65" s="10">
        <f t="shared" si="1"/>
        <v>20286.600000000002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</row>
    <row r="66" spans="1:10">
      <c r="A66" s="1"/>
      <c r="B66" s="20" t="s">
        <v>5</v>
      </c>
      <c r="C66" s="36" t="s">
        <v>49</v>
      </c>
      <c r="D66" s="36" t="s">
        <v>37</v>
      </c>
      <c r="E66" s="25">
        <v>182524.5</v>
      </c>
      <c r="F66" s="25">
        <f>'[3]Поправки октябрь'!$H$634</f>
        <v>3661.6</v>
      </c>
      <c r="G66" s="10">
        <f t="shared" si="1"/>
        <v>186186.1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</row>
    <row r="67" spans="1:10">
      <c r="A67" s="1"/>
      <c r="B67" s="20" t="s">
        <v>83</v>
      </c>
      <c r="C67" s="36" t="s">
        <v>49</v>
      </c>
      <c r="D67" s="36" t="s">
        <v>84</v>
      </c>
      <c r="E67" s="25">
        <v>13819.6</v>
      </c>
      <c r="F67" s="25">
        <f>'[3]Поправки октябрь'!$H$839</f>
        <v>365.9</v>
      </c>
      <c r="G67" s="10">
        <f t="shared" si="1"/>
        <v>14185.5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</row>
    <row r="68" spans="1:10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'[6]Поправки сентябрь'!$H$921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</row>
    <row r="69" spans="1:10" ht="14.25" customHeight="1">
      <c r="A69" s="1"/>
      <c r="B69" s="20" t="s">
        <v>10</v>
      </c>
      <c r="C69" s="36" t="s">
        <v>49</v>
      </c>
      <c r="D69" s="36" t="s">
        <v>39</v>
      </c>
      <c r="E69" s="15">
        <v>8007.8</v>
      </c>
      <c r="F69" s="15">
        <f>'[3]Поправки октябрь'!$H$983</f>
        <v>813.69999999999993</v>
      </c>
      <c r="G69" s="10">
        <f t="shared" si="1"/>
        <v>8821.5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</row>
    <row r="70" spans="1:10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10265.1</v>
      </c>
      <c r="F70" s="10">
        <f t="shared" si="9"/>
        <v>65.400000000000006</v>
      </c>
      <c r="G70" s="10">
        <f t="shared" si="1"/>
        <v>10330.5</v>
      </c>
      <c r="H70" s="10">
        <f t="shared" si="9"/>
        <v>8542.2999999999993</v>
      </c>
      <c r="I70" s="10">
        <f t="shared" si="9"/>
        <v>7525.8</v>
      </c>
      <c r="J70" s="49"/>
    </row>
    <row r="71" spans="1:10">
      <c r="A71" s="1"/>
      <c r="B71" s="20" t="s">
        <v>7</v>
      </c>
      <c r="C71" s="36" t="s">
        <v>40</v>
      </c>
      <c r="D71" s="36" t="s">
        <v>41</v>
      </c>
      <c r="E71" s="18">
        <v>8708.5</v>
      </c>
      <c r="F71" s="18">
        <f>'[3]Поправки октябрь'!$H$1029</f>
        <v>65.400000000000006</v>
      </c>
      <c r="G71" s="10">
        <f t="shared" si="1"/>
        <v>8773.9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</row>
    <row r="72" spans="1:10" ht="24">
      <c r="A72" s="1"/>
      <c r="B72" s="20" t="s">
        <v>23</v>
      </c>
      <c r="C72" s="36" t="s">
        <v>40</v>
      </c>
      <c r="D72" s="36" t="s">
        <v>42</v>
      </c>
      <c r="E72" s="18">
        <v>1556.6</v>
      </c>
      <c r="F72" s="18">
        <v>0</v>
      </c>
      <c r="G72" s="10">
        <f t="shared" si="1"/>
        <v>1556.6</v>
      </c>
      <c r="H72" s="14">
        <f>'[2]Бюджет 2025 1 чтение'!$H$1122</f>
        <v>1150</v>
      </c>
      <c r="I72" s="4">
        <v>1150</v>
      </c>
      <c r="J72" s="49"/>
    </row>
    <row r="73" spans="1:10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11591.6</v>
      </c>
      <c r="F73" s="24">
        <f>F74+F75+F76+F77</f>
        <v>-1967</v>
      </c>
      <c r="G73" s="10">
        <f t="shared" si="1"/>
        <v>9624.6</v>
      </c>
      <c r="H73" s="24">
        <f t="shared" ref="H73:I73" si="10">H74+H75+H76+H77</f>
        <v>12174.9</v>
      </c>
      <c r="I73" s="24">
        <f t="shared" si="10"/>
        <v>11914.300000000001</v>
      </c>
      <c r="J73" s="49"/>
    </row>
    <row r="74" spans="1:10">
      <c r="A74" s="1"/>
      <c r="B74" s="20" t="s">
        <v>11</v>
      </c>
      <c r="C74" s="36" t="s">
        <v>43</v>
      </c>
      <c r="D74" s="36" t="s">
        <v>44</v>
      </c>
      <c r="E74" s="18">
        <v>1508.5</v>
      </c>
      <c r="F74" s="18">
        <f>'[3]Поправки октябрь'!$H$1154</f>
        <v>4.2</v>
      </c>
      <c r="G74" s="10">
        <f t="shared" si="1"/>
        <v>1512.7</v>
      </c>
      <c r="H74" s="14">
        <v>1490.1</v>
      </c>
      <c r="I74" s="4">
        <v>1490.1</v>
      </c>
      <c r="J74" s="49"/>
    </row>
    <row r="75" spans="1:10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'[6]Поправки сентябрь'!$H$1162</f>
        <v>0</v>
      </c>
      <c r="G75" s="10">
        <f t="shared" si="1"/>
        <v>131.5</v>
      </c>
      <c r="H75" s="14"/>
      <c r="I75" s="4"/>
      <c r="J75" s="49"/>
    </row>
    <row r="76" spans="1:10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f>'[3]Поправки октябрь'!$H$1202</f>
        <v>-2306.1999999999998</v>
      </c>
      <c r="G76" s="10">
        <f t="shared" si="1"/>
        <v>5735.4000000000005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</row>
    <row r="77" spans="1:10" ht="24">
      <c r="A77" s="1"/>
      <c r="B77" s="20" t="s">
        <v>14</v>
      </c>
      <c r="C77" s="36" t="s">
        <v>43</v>
      </c>
      <c r="D77" s="36" t="s">
        <v>46</v>
      </c>
      <c r="E77" s="18">
        <v>1910</v>
      </c>
      <c r="F77" s="21">
        <f>'[3]Поправки октябрь'!$H$1254</f>
        <v>335</v>
      </c>
      <c r="G77" s="10">
        <f t="shared" si="1"/>
        <v>2245</v>
      </c>
      <c r="H77" s="14">
        <f>'[3]Поправки октябрь'!$J$1254</f>
        <v>1519.5</v>
      </c>
      <c r="I77" s="4">
        <f>'[3]Поправки октябрь'!$K$1254</f>
        <v>1519.5</v>
      </c>
      <c r="J77" s="49"/>
    </row>
    <row r="78" spans="1:10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  <c r="J78" s="49"/>
    </row>
    <row r="79" spans="1:10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'[4]Поправки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  <c r="J79" s="49"/>
    </row>
    <row r="80" spans="1:10">
      <c r="B80" s="26" t="s">
        <v>85</v>
      </c>
      <c r="C80" s="27">
        <v>1100</v>
      </c>
      <c r="D80" s="27">
        <v>1102</v>
      </c>
      <c r="E80" s="28"/>
      <c r="F80" s="28">
        <f>'[4]Поправки февраль'!$H$1328</f>
        <v>0</v>
      </c>
      <c r="G80" s="10">
        <f t="shared" si="1"/>
        <v>0</v>
      </c>
      <c r="H80" s="10"/>
      <c r="I80" s="4"/>
      <c r="J80" s="49"/>
    </row>
    <row r="81" spans="2:10" ht="60">
      <c r="B81" s="11" t="s">
        <v>77</v>
      </c>
      <c r="C81" s="22" t="s">
        <v>48</v>
      </c>
      <c r="D81" s="22" t="s">
        <v>48</v>
      </c>
      <c r="E81" s="12">
        <f>E82+E83+E86</f>
        <v>4870.3</v>
      </c>
      <c r="F81" s="12">
        <f>F82+F83+F86</f>
        <v>4.5</v>
      </c>
      <c r="G81" s="10">
        <f t="shared" si="1"/>
        <v>4874.8</v>
      </c>
      <c r="H81" s="12">
        <f t="shared" ref="H81:I81" si="12">H82+H83+H86</f>
        <v>4524.7</v>
      </c>
      <c r="I81" s="10">
        <f t="shared" si="12"/>
        <v>4524.7</v>
      </c>
      <c r="J81" s="49"/>
    </row>
    <row r="82" spans="2:10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'[3]Поправки октябрь'!$H$1354</f>
        <v>4.5</v>
      </c>
      <c r="G82" s="10">
        <f t="shared" si="1"/>
        <v>4524.7</v>
      </c>
      <c r="H82" s="14">
        <f>'[3]Поправки октябрь'!$J$1354</f>
        <v>4524.7</v>
      </c>
      <c r="I82" s="4">
        <f>'[3]Поправки октябрь'!$K$1354</f>
        <v>4524.7</v>
      </c>
      <c r="J82" s="49"/>
    </row>
    <row r="83" spans="2:10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  <c r="J83" s="49"/>
    </row>
    <row r="84" spans="2:10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  <c r="J84" s="49"/>
    </row>
    <row r="85" spans="2:10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  <c r="J85" s="49"/>
    </row>
    <row r="86" spans="2:10" ht="36.75" customHeight="1">
      <c r="B86" s="31" t="s">
        <v>79</v>
      </c>
      <c r="C86" s="27">
        <v>1400</v>
      </c>
      <c r="D86" s="27">
        <v>1403</v>
      </c>
      <c r="E86" s="23">
        <v>350.1</v>
      </c>
      <c r="F86" s="23">
        <v>0</v>
      </c>
      <c r="G86" s="10">
        <f t="shared" si="1"/>
        <v>350.1</v>
      </c>
      <c r="H86" s="14"/>
      <c r="I86" s="4"/>
      <c r="J86" s="49"/>
    </row>
    <row r="87" spans="2:10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  <c r="J87" s="49"/>
    </row>
    <row r="88" spans="2:10">
      <c r="B88" s="44" t="s">
        <v>86</v>
      </c>
      <c r="C88" s="43">
        <v>9999</v>
      </c>
      <c r="D88" s="43">
        <v>9999</v>
      </c>
      <c r="E88" s="5"/>
      <c r="F88" s="5">
        <f>'[4]Поправки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</row>
  </sheetData>
  <mergeCells count="29"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88"/>
  <sheetViews>
    <sheetView topLeftCell="A14" zoomScaleNormal="100" zoomScaleSheetLayoutView="100" workbookViewId="0">
      <selection activeCell="L35" sqref="L35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6"/>
      <c r="C2" s="76"/>
      <c r="D2" s="76"/>
      <c r="E2" s="76"/>
      <c r="F2" s="76"/>
      <c r="G2" s="76"/>
      <c r="H2" s="76"/>
      <c r="I2" s="76"/>
    </row>
    <row r="3" spans="1:9" hidden="1">
      <c r="B3" s="76"/>
      <c r="C3" s="76"/>
      <c r="D3" s="76"/>
      <c r="E3" s="76"/>
      <c r="F3" s="76"/>
      <c r="G3" s="76"/>
      <c r="H3" s="76"/>
      <c r="I3" s="76"/>
    </row>
    <row r="4" spans="1:9" hidden="1">
      <c r="B4" s="76"/>
      <c r="C4" s="76"/>
      <c r="D4" s="76"/>
      <c r="E4" s="76"/>
      <c r="F4" s="76"/>
      <c r="G4" s="76"/>
      <c r="H4" s="76"/>
      <c r="I4" s="76"/>
    </row>
    <row r="5" spans="1:9" hidden="1">
      <c r="B5" s="76"/>
      <c r="C5" s="76"/>
      <c r="D5" s="76"/>
      <c r="E5" s="76"/>
      <c r="F5" s="76"/>
      <c r="G5" s="76"/>
      <c r="H5" s="76"/>
      <c r="I5" s="76"/>
    </row>
    <row r="6" spans="1:9" hidden="1">
      <c r="B6" s="76"/>
      <c r="C6" s="76"/>
      <c r="D6" s="76"/>
      <c r="E6" s="76"/>
      <c r="F6" s="76"/>
      <c r="G6" s="76"/>
      <c r="H6" s="76"/>
      <c r="I6" s="76"/>
    </row>
    <row r="7" spans="1:9" hidden="1"/>
    <row r="8" spans="1:9" hidden="1"/>
    <row r="9" spans="1:9" hidden="1"/>
    <row r="11" spans="1:9">
      <c r="A11" s="1"/>
      <c r="B11" s="75" t="s">
        <v>93</v>
      </c>
      <c r="C11" s="75"/>
      <c r="D11" s="75"/>
      <c r="E11" s="75"/>
      <c r="F11" s="75"/>
      <c r="G11" s="75"/>
      <c r="H11" s="75"/>
      <c r="I11" s="75"/>
    </row>
    <row r="12" spans="1:9">
      <c r="A12" s="1"/>
      <c r="B12" s="70" t="s">
        <v>95</v>
      </c>
      <c r="C12" s="70"/>
      <c r="D12" s="70"/>
      <c r="E12" s="70"/>
      <c r="F12" s="70"/>
      <c r="G12" s="70"/>
      <c r="H12" s="70"/>
      <c r="I12" s="70"/>
    </row>
    <row r="13" spans="1:9">
      <c r="A13" s="1"/>
      <c r="B13" s="70" t="s">
        <v>94</v>
      </c>
      <c r="C13" s="70"/>
      <c r="D13" s="70"/>
      <c r="E13" s="70"/>
      <c r="F13" s="70"/>
      <c r="G13" s="70"/>
      <c r="H13" s="70"/>
      <c r="I13" s="70"/>
    </row>
    <row r="14" spans="1:9">
      <c r="A14" s="1"/>
      <c r="B14" s="71" t="s">
        <v>114</v>
      </c>
      <c r="C14" s="71"/>
      <c r="D14" s="71"/>
      <c r="E14" s="71"/>
      <c r="F14" s="71"/>
      <c r="G14" s="71"/>
      <c r="H14" s="71"/>
      <c r="I14" s="71"/>
    </row>
    <row r="15" spans="1:9">
      <c r="A15" s="1"/>
      <c r="B15" s="71" t="s">
        <v>101</v>
      </c>
      <c r="C15" s="71"/>
      <c r="D15" s="71"/>
      <c r="E15" s="71"/>
      <c r="F15" s="71"/>
      <c r="G15" s="71"/>
      <c r="H15" s="71"/>
      <c r="I15" s="71"/>
    </row>
    <row r="16" spans="1:9">
      <c r="A16" s="1"/>
      <c r="B16" s="71" t="s">
        <v>102</v>
      </c>
      <c r="C16" s="71"/>
      <c r="D16" s="71"/>
      <c r="E16" s="71"/>
      <c r="F16" s="71"/>
      <c r="G16" s="71"/>
      <c r="H16" s="71"/>
      <c r="I16" s="71"/>
    </row>
    <row r="17" spans="1:9">
      <c r="A17" s="1"/>
      <c r="B17" s="71" t="s">
        <v>109</v>
      </c>
      <c r="C17" s="71"/>
      <c r="D17" s="71"/>
      <c r="E17" s="71"/>
      <c r="F17" s="71"/>
      <c r="G17" s="71"/>
      <c r="H17" s="71"/>
      <c r="I17" s="71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72" t="s">
        <v>115</v>
      </c>
      <c r="C19" s="72"/>
      <c r="D19" s="72"/>
      <c r="E19" s="72"/>
      <c r="F19" s="72"/>
      <c r="G19" s="72"/>
      <c r="H19" s="72"/>
      <c r="I19" s="72"/>
    </row>
    <row r="20" spans="1:9" hidden="1">
      <c r="A20" s="1"/>
      <c r="B20" s="56"/>
      <c r="C20" s="56"/>
      <c r="D20" s="56"/>
      <c r="E20" s="56"/>
      <c r="F20" s="56"/>
      <c r="G20" s="56"/>
      <c r="H20" s="56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3"/>
      <c r="C23" s="73"/>
      <c r="D23" s="73"/>
      <c r="E23" s="73"/>
      <c r="F23" s="73"/>
      <c r="G23" s="73"/>
      <c r="H23" s="73"/>
    </row>
    <row r="24" spans="1:9" hidden="1">
      <c r="A24" s="1"/>
      <c r="B24" s="74"/>
      <c r="C24" s="74"/>
      <c r="D24" s="74"/>
      <c r="E24" s="74"/>
      <c r="F24" s="74"/>
      <c r="G24" s="74"/>
      <c r="H24" s="74"/>
    </row>
    <row r="25" spans="1:9" hidden="1">
      <c r="A25" s="1"/>
      <c r="B25" s="62"/>
      <c r="C25" s="62"/>
      <c r="D25" s="62"/>
      <c r="E25" s="62"/>
      <c r="F25" s="62"/>
      <c r="G25" s="62"/>
      <c r="H25" s="62"/>
    </row>
    <row r="26" spans="1:9" hidden="1">
      <c r="A26" s="1"/>
      <c r="B26" s="62"/>
      <c r="C26" s="62"/>
      <c r="D26" s="62"/>
      <c r="E26" s="62"/>
      <c r="F26" s="62"/>
      <c r="G26" s="62"/>
      <c r="H26" s="62"/>
    </row>
    <row r="27" spans="1:9" hidden="1">
      <c r="A27" s="1"/>
      <c r="B27" s="62"/>
      <c r="C27" s="62"/>
      <c r="D27" s="62"/>
      <c r="E27" s="62"/>
      <c r="F27" s="62"/>
      <c r="G27" s="62"/>
      <c r="H27" s="62"/>
    </row>
    <row r="28" spans="1:9" hidden="1">
      <c r="A28" s="1"/>
      <c r="B28" s="62"/>
      <c r="C28" s="62"/>
      <c r="D28" s="62"/>
      <c r="E28" s="62"/>
      <c r="F28" s="62"/>
      <c r="G28" s="62"/>
      <c r="H28" s="62"/>
    </row>
    <row r="29" spans="1:9" hidden="1">
      <c r="A29" s="1"/>
      <c r="B29" s="62"/>
      <c r="C29" s="62"/>
      <c r="D29" s="62"/>
      <c r="E29" s="62"/>
      <c r="F29" s="62"/>
      <c r="G29" s="62"/>
      <c r="H29" s="62"/>
    </row>
    <row r="30" spans="1:9" hidden="1">
      <c r="A30" s="1"/>
      <c r="B30" s="63"/>
      <c r="C30" s="63"/>
      <c r="D30" s="63"/>
      <c r="E30" s="63"/>
      <c r="F30" s="63"/>
      <c r="G30" s="63"/>
      <c r="H30" s="63"/>
    </row>
    <row r="31" spans="1:9" hidden="1">
      <c r="A31" s="1"/>
      <c r="B31" s="64"/>
      <c r="C31" s="64"/>
      <c r="D31" s="64"/>
      <c r="E31" s="65"/>
      <c r="F31" s="65"/>
      <c r="G31" s="65"/>
      <c r="H31" s="65"/>
    </row>
    <row r="32" spans="1:9" ht="12.75" customHeight="1">
      <c r="A32" s="1"/>
      <c r="B32" s="66" t="s">
        <v>88</v>
      </c>
      <c r="C32" s="66" t="s">
        <v>0</v>
      </c>
      <c r="D32" s="67" t="s">
        <v>1</v>
      </c>
      <c r="E32" s="66" t="s">
        <v>96</v>
      </c>
      <c r="F32" s="66"/>
      <c r="G32" s="66"/>
      <c r="H32" s="66"/>
      <c r="I32" s="66"/>
    </row>
    <row r="33" spans="1:10" ht="3.75" customHeight="1">
      <c r="A33" s="1"/>
      <c r="B33" s="66"/>
      <c r="C33" s="66"/>
      <c r="D33" s="68"/>
      <c r="E33" s="66"/>
      <c r="F33" s="66"/>
      <c r="G33" s="66"/>
      <c r="H33" s="66"/>
      <c r="I33" s="66"/>
    </row>
    <row r="34" spans="1:10" ht="16.5" customHeight="1">
      <c r="A34" s="1"/>
      <c r="B34" s="66"/>
      <c r="C34" s="66"/>
      <c r="D34" s="68"/>
      <c r="E34" s="66" t="s">
        <v>110</v>
      </c>
      <c r="F34" s="66"/>
      <c r="G34" s="66"/>
      <c r="H34" s="66" t="s">
        <v>107</v>
      </c>
      <c r="I34" s="61" t="s">
        <v>108</v>
      </c>
    </row>
    <row r="35" spans="1:10" ht="30" customHeight="1">
      <c r="A35" s="1"/>
      <c r="B35" s="66"/>
      <c r="C35" s="66"/>
      <c r="D35" s="69"/>
      <c r="E35" s="52" t="s">
        <v>111</v>
      </c>
      <c r="F35" s="52" t="s">
        <v>112</v>
      </c>
      <c r="G35" s="52" t="s">
        <v>113</v>
      </c>
      <c r="H35" s="66"/>
      <c r="I35" s="61"/>
    </row>
    <row r="36" spans="1:10" ht="14.25" customHeight="1">
      <c r="A36" s="1"/>
      <c r="B36" s="9" t="s">
        <v>51</v>
      </c>
      <c r="C36" s="34"/>
      <c r="D36" s="34"/>
      <c r="E36" s="10">
        <f>E37+E46+E48+E50+E56+E62+E64+E70+E73+E78+E81+E87</f>
        <v>342137.99999999994</v>
      </c>
      <c r="F36" s="10">
        <f>F37+F46+F48+F50+F56+F62+F64+F70+F73+F78+F81+F87</f>
        <v>15525.100000000002</v>
      </c>
      <c r="G36" s="10">
        <f>E36+F36</f>
        <v>357663.09999999992</v>
      </c>
      <c r="H36" s="10">
        <f t="shared" ref="H36:I36" si="0">H37+H46+H48+H50+H56+H62+H64+H70+H73+H78+H81+H87</f>
        <v>291532.43</v>
      </c>
      <c r="I36" s="10">
        <f t="shared" si="0"/>
        <v>298214.93</v>
      </c>
      <c r="J36" s="49"/>
    </row>
    <row r="37" spans="1:10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33867.5</v>
      </c>
      <c r="F37" s="10">
        <f>F38+F39+F40+F41+F42+F44+F45</f>
        <v>6672.0999999999995</v>
      </c>
      <c r="G37" s="10">
        <f t="shared" ref="G37:G88" si="1">E37+F37</f>
        <v>40539.599999999999</v>
      </c>
      <c r="H37" s="10">
        <f t="shared" ref="H37:I37" si="2">H38+H39+H40+H41+H42+H45+H44+H43</f>
        <v>27443.13</v>
      </c>
      <c r="I37" s="10">
        <f t="shared" si="2"/>
        <v>26862.43</v>
      </c>
      <c r="J37" s="49"/>
    </row>
    <row r="38" spans="1:10" ht="34.5" customHeight="1">
      <c r="A38" s="2"/>
      <c r="B38" s="13" t="s">
        <v>15</v>
      </c>
      <c r="C38" s="36" t="s">
        <v>25</v>
      </c>
      <c r="D38" s="37" t="s">
        <v>26</v>
      </c>
      <c r="E38" s="14">
        <v>1463</v>
      </c>
      <c r="F38" s="14">
        <f>'[6]Поправки сентябрь'!$H$25</f>
        <v>90.7</v>
      </c>
      <c r="G38" s="10">
        <f t="shared" si="1"/>
        <v>1553.7</v>
      </c>
      <c r="H38" s="14">
        <v>1446</v>
      </c>
      <c r="I38" s="18">
        <v>1446</v>
      </c>
      <c r="J38" s="49"/>
    </row>
    <row r="39" spans="1:10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  <c r="J39" s="49"/>
    </row>
    <row r="40" spans="1:10" ht="68.25" customHeight="1">
      <c r="A40" s="1"/>
      <c r="B40" s="13" t="s">
        <v>17</v>
      </c>
      <c r="C40" s="36" t="s">
        <v>25</v>
      </c>
      <c r="D40" s="36" t="s">
        <v>29</v>
      </c>
      <c r="E40" s="46">
        <v>12322</v>
      </c>
      <c r="F40" s="46">
        <f>'[6]Поправки сентябрь'!$H$41</f>
        <v>2970.5999999999995</v>
      </c>
      <c r="G40" s="10">
        <f t="shared" si="1"/>
        <v>15292.599999999999</v>
      </c>
      <c r="H40" s="4">
        <v>11800</v>
      </c>
      <c r="I40" s="4">
        <v>11800</v>
      </c>
      <c r="J40" s="49"/>
    </row>
    <row r="41" spans="1:10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'[4]Поправки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  <c r="J41" s="49"/>
    </row>
    <row r="42" spans="1:10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'[6]Поправки сентябрь'!$H$61</f>
        <v>104.8</v>
      </c>
      <c r="G42" s="10">
        <f t="shared" si="1"/>
        <v>4893.3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</row>
    <row r="43" spans="1:10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  <c r="J43" s="49"/>
    </row>
    <row r="44" spans="1:10" s="33" customFormat="1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v>0</v>
      </c>
      <c r="G44" s="10">
        <f t="shared" si="1"/>
        <v>144.69999999999999</v>
      </c>
      <c r="H44" s="14">
        <v>400</v>
      </c>
      <c r="I44" s="4">
        <v>400</v>
      </c>
      <c r="J44" s="49"/>
    </row>
    <row r="45" spans="1:10" ht="18.75" customHeight="1">
      <c r="A45" s="1"/>
      <c r="B45" s="13" t="s">
        <v>64</v>
      </c>
      <c r="C45" s="36" t="s">
        <v>25</v>
      </c>
      <c r="D45" s="36" t="s">
        <v>31</v>
      </c>
      <c r="E45" s="18">
        <v>15146.3</v>
      </c>
      <c r="F45" s="18">
        <f>'[6]Поправки сентябрь'!$H$97</f>
        <v>3506</v>
      </c>
      <c r="G45" s="10">
        <f t="shared" si="1"/>
        <v>18652.3</v>
      </c>
      <c r="H45" s="14">
        <f>'[2]Бюджет 2025 1 чтение'!$H$97</f>
        <v>9392.130000000001</v>
      </c>
      <c r="I45" s="4">
        <f>'[2]Бюджет 2025 1 чтение'!$I$97</f>
        <v>8846.43</v>
      </c>
      <c r="J45" s="49"/>
    </row>
    <row r="46" spans="1:10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  <c r="J46" s="49"/>
    </row>
    <row r="47" spans="1:10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'[4]Поправки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</row>
    <row r="48" spans="1:10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  <c r="J48" s="49"/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'[4]Поправки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  <c r="J49" s="49"/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38776.300000000003</v>
      </c>
      <c r="F50" s="10">
        <f>F53+F54+F55+F51+F52</f>
        <v>50</v>
      </c>
      <c r="G50" s="10">
        <f t="shared" si="1"/>
        <v>38826.300000000003</v>
      </c>
      <c r="H50" s="10">
        <f t="shared" ref="H50:I50" si="5">H53+H54+H55+H51+H52</f>
        <v>28666.3</v>
      </c>
      <c r="I50" s="10">
        <f t="shared" si="5"/>
        <v>33346.300000000003</v>
      </c>
      <c r="J50" s="49"/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'[7]Поправки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  <c r="J51" s="49"/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1"/>
        <v>25</v>
      </c>
      <c r="H52" s="14">
        <v>79</v>
      </c>
      <c r="I52" s="14">
        <v>79</v>
      </c>
      <c r="J52" s="49"/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1"/>
        <v>3460.3</v>
      </c>
      <c r="H53" s="14">
        <v>2500</v>
      </c>
      <c r="I53" s="4">
        <v>2000</v>
      </c>
      <c r="J53" s="49"/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v>0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304</v>
      </c>
      <c r="F55" s="18">
        <f>'[6]Поправки сентябрь'!$H$448</f>
        <v>50</v>
      </c>
      <c r="G55" s="10">
        <f t="shared" si="1"/>
        <v>354</v>
      </c>
      <c r="H55" s="14">
        <v>105</v>
      </c>
      <c r="I55" s="4">
        <v>105</v>
      </c>
      <c r="J55" s="49"/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22980.899999999998</v>
      </c>
      <c r="F56" s="24">
        <f>F58+F59+F60+F61</f>
        <v>150</v>
      </c>
      <c r="G56" s="10">
        <f t="shared" si="1"/>
        <v>23130.899999999998</v>
      </c>
      <c r="H56" s="24">
        <f t="shared" ref="H56:I56" si="6">H58+H59+H60+H61</f>
        <v>1489.5</v>
      </c>
      <c r="I56" s="24">
        <f t="shared" si="6"/>
        <v>1749.4</v>
      </c>
      <c r="J56" s="49"/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  <c r="J57" s="49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'[6]Поправки сентябрь'!$H$469</f>
        <v>50</v>
      </c>
      <c r="G58" s="10">
        <f t="shared" si="1"/>
        <v>496.7</v>
      </c>
      <c r="H58" s="14">
        <v>190</v>
      </c>
      <c r="I58" s="4">
        <v>190</v>
      </c>
      <c r="J58" s="49"/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'[4]Поправки февраль'!$H$472</f>
        <v>0</v>
      </c>
      <c r="G59" s="10">
        <f t="shared" si="1"/>
        <v>90</v>
      </c>
      <c r="H59" s="14">
        <v>70</v>
      </c>
      <c r="I59" s="4">
        <v>30</v>
      </c>
      <c r="J59" s="49"/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v>1631.1</v>
      </c>
      <c r="F60" s="18">
        <f>'[6]Поправки сентябрь'!$H$506</f>
        <v>100</v>
      </c>
      <c r="G60" s="10">
        <f t="shared" si="1"/>
        <v>1731.1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  <c r="J61" s="49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  <c r="J62" s="49"/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  <c r="J63" s="49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215688.4</v>
      </c>
      <c r="F64" s="24">
        <f t="shared" si="8"/>
        <v>8513.3000000000011</v>
      </c>
      <c r="G64" s="10">
        <f t="shared" si="1"/>
        <v>224201.69999999998</v>
      </c>
      <c r="H64" s="24">
        <f t="shared" si="8"/>
        <v>200727.3</v>
      </c>
      <c r="I64" s="24">
        <f t="shared" si="8"/>
        <v>199797.2</v>
      </c>
      <c r="J64" s="49"/>
      <c r="K64" s="49"/>
    </row>
    <row r="65" spans="1:10" ht="15.75" customHeight="1">
      <c r="A65" s="1"/>
      <c r="B65" s="20" t="s">
        <v>4</v>
      </c>
      <c r="C65" s="36" t="s">
        <v>49</v>
      </c>
      <c r="D65" s="36" t="s">
        <v>36</v>
      </c>
      <c r="E65" s="18">
        <v>18369.8</v>
      </c>
      <c r="F65" s="18">
        <f>'[6]Поправки сентябрь'!$H$579</f>
        <v>1312.6</v>
      </c>
      <c r="G65" s="10">
        <f t="shared" si="1"/>
        <v>19682.399999999998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</row>
    <row r="66" spans="1:10">
      <c r="A66" s="1"/>
      <c r="B66" s="20" t="s">
        <v>5</v>
      </c>
      <c r="C66" s="36" t="s">
        <v>49</v>
      </c>
      <c r="D66" s="36" t="s">
        <v>37</v>
      </c>
      <c r="E66" s="25">
        <v>177050.9</v>
      </c>
      <c r="F66" s="25">
        <f>'[6]Поправки сентябрь'!$H$634</f>
        <v>5473.6</v>
      </c>
      <c r="G66" s="10">
        <f t="shared" si="1"/>
        <v>182524.5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</row>
    <row r="67" spans="1:10">
      <c r="A67" s="1"/>
      <c r="B67" s="20" t="s">
        <v>83</v>
      </c>
      <c r="C67" s="36" t="s">
        <v>49</v>
      </c>
      <c r="D67" s="36" t="s">
        <v>84</v>
      </c>
      <c r="E67" s="25">
        <v>13337.6</v>
      </c>
      <c r="F67" s="25">
        <f>'[6]Поправки сентябрь'!$H$839</f>
        <v>482</v>
      </c>
      <c r="G67" s="10">
        <f t="shared" si="1"/>
        <v>13819.6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</row>
    <row r="68" spans="1:10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'[6]Поправки сентябрь'!$H$921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</row>
    <row r="69" spans="1:10" ht="14.25" customHeight="1">
      <c r="A69" s="1"/>
      <c r="B69" s="20" t="s">
        <v>10</v>
      </c>
      <c r="C69" s="36" t="s">
        <v>49</v>
      </c>
      <c r="D69" s="36" t="s">
        <v>39</v>
      </c>
      <c r="E69" s="15">
        <v>6762.7</v>
      </c>
      <c r="F69" s="15">
        <f>'[6]Поправки сентябрь'!$H$983</f>
        <v>1245.0999999999999</v>
      </c>
      <c r="G69" s="10">
        <f t="shared" si="1"/>
        <v>8007.7999999999993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</row>
    <row r="70" spans="1:10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10200.9</v>
      </c>
      <c r="F70" s="10">
        <f t="shared" si="9"/>
        <v>64.2</v>
      </c>
      <c r="G70" s="10">
        <f t="shared" si="1"/>
        <v>10265.1</v>
      </c>
      <c r="H70" s="10">
        <f t="shared" si="9"/>
        <v>8542.2999999999993</v>
      </c>
      <c r="I70" s="10">
        <f t="shared" si="9"/>
        <v>7525.8</v>
      </c>
      <c r="J70" s="49"/>
    </row>
    <row r="71" spans="1:10">
      <c r="A71" s="1"/>
      <c r="B71" s="20" t="s">
        <v>7</v>
      </c>
      <c r="C71" s="36" t="s">
        <v>40</v>
      </c>
      <c r="D71" s="36" t="s">
        <v>41</v>
      </c>
      <c r="E71" s="18">
        <v>8708.5</v>
      </c>
      <c r="F71" s="18">
        <v>0</v>
      </c>
      <c r="G71" s="10">
        <f t="shared" si="1"/>
        <v>8708.5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</row>
    <row r="72" spans="1:10" ht="24">
      <c r="A72" s="1"/>
      <c r="B72" s="20" t="s">
        <v>23</v>
      </c>
      <c r="C72" s="36" t="s">
        <v>40</v>
      </c>
      <c r="D72" s="36" t="s">
        <v>42</v>
      </c>
      <c r="E72" s="18">
        <v>1492.4</v>
      </c>
      <c r="F72" s="18">
        <f>'[6]Поправки сентябрь'!$H$1140</f>
        <v>64.2</v>
      </c>
      <c r="G72" s="10">
        <f t="shared" si="1"/>
        <v>1556.6000000000001</v>
      </c>
      <c r="H72" s="14">
        <f>'[2]Бюджет 2025 1 чтение'!$H$1122</f>
        <v>1150</v>
      </c>
      <c r="I72" s="4">
        <v>1150</v>
      </c>
      <c r="J72" s="49"/>
    </row>
    <row r="73" spans="1:10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11546.1</v>
      </c>
      <c r="F73" s="24">
        <f>F74+F75+F76+F77</f>
        <v>45.5</v>
      </c>
      <c r="G73" s="10">
        <f t="shared" si="1"/>
        <v>11591.6</v>
      </c>
      <c r="H73" s="24">
        <f t="shared" ref="H73:I73" si="10">H74+H75+H76+H77</f>
        <v>11839.9</v>
      </c>
      <c r="I73" s="24">
        <f t="shared" si="10"/>
        <v>11579.300000000001</v>
      </c>
      <c r="J73" s="49"/>
    </row>
    <row r="74" spans="1:10">
      <c r="A74" s="1"/>
      <c r="B74" s="20" t="s">
        <v>11</v>
      </c>
      <c r="C74" s="36" t="s">
        <v>43</v>
      </c>
      <c r="D74" s="36" t="s">
        <v>44</v>
      </c>
      <c r="E74" s="18">
        <v>1508.5</v>
      </c>
      <c r="F74" s="18">
        <v>0</v>
      </c>
      <c r="G74" s="10">
        <f t="shared" si="1"/>
        <v>1508.5</v>
      </c>
      <c r="H74" s="14">
        <v>1490.1</v>
      </c>
      <c r="I74" s="4">
        <v>1490.1</v>
      </c>
      <c r="J74" s="49"/>
    </row>
    <row r="75" spans="1:10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'[6]Поправки сентябрь'!$H$1162</f>
        <v>0</v>
      </c>
      <c r="G75" s="10">
        <f t="shared" si="1"/>
        <v>131.5</v>
      </c>
      <c r="H75" s="14"/>
      <c r="I75" s="4"/>
      <c r="J75" s="49"/>
    </row>
    <row r="76" spans="1:10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</row>
    <row r="77" spans="1:10" ht="24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f>'[6]Поправки сентябрь'!$H$1254</f>
        <v>45.5</v>
      </c>
      <c r="G77" s="10">
        <f t="shared" si="1"/>
        <v>1910</v>
      </c>
      <c r="H77" s="14">
        <f>'[2]Бюджет 2025 1 чтение'!$H$1227</f>
        <v>1184.5</v>
      </c>
      <c r="I77" s="4">
        <f>'[2]Бюджет 2025 1 чтение'!$I$1232</f>
        <v>1184.5</v>
      </c>
      <c r="J77" s="49"/>
    </row>
    <row r="78" spans="1:10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  <c r="J78" s="49"/>
    </row>
    <row r="79" spans="1:10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'[4]Поправки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  <c r="J79" s="49"/>
    </row>
    <row r="80" spans="1:10">
      <c r="B80" s="26" t="s">
        <v>85</v>
      </c>
      <c r="C80" s="27">
        <v>1100</v>
      </c>
      <c r="D80" s="27">
        <v>1102</v>
      </c>
      <c r="E80" s="28"/>
      <c r="F80" s="28">
        <f>'[4]Поправки февраль'!$H$1328</f>
        <v>0</v>
      </c>
      <c r="G80" s="10">
        <f t="shared" si="1"/>
        <v>0</v>
      </c>
      <c r="H80" s="10"/>
      <c r="I80" s="4"/>
      <c r="J80" s="49"/>
    </row>
    <row r="81" spans="2:10" ht="60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30</v>
      </c>
      <c r="G81" s="10">
        <f t="shared" si="1"/>
        <v>4870.3</v>
      </c>
      <c r="H81" s="12">
        <f t="shared" ref="H81:I81" si="12">H82+H83+H86</f>
        <v>4520.2</v>
      </c>
      <c r="I81" s="10">
        <f t="shared" si="12"/>
        <v>4520.2</v>
      </c>
      <c r="J81" s="49"/>
    </row>
    <row r="82" spans="2:10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'[7]Поправки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  <c r="J82" s="49"/>
    </row>
    <row r="83" spans="2:10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  <c r="J83" s="49"/>
    </row>
    <row r="84" spans="2:10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  <c r="J84" s="49"/>
    </row>
    <row r="85" spans="2:10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  <c r="J85" s="49"/>
    </row>
    <row r="86" spans="2:10" ht="36.75" customHeight="1">
      <c r="B86" s="31" t="s">
        <v>79</v>
      </c>
      <c r="C86" s="27">
        <v>1400</v>
      </c>
      <c r="D86" s="27">
        <v>1403</v>
      </c>
      <c r="E86" s="23">
        <v>320.10000000000002</v>
      </c>
      <c r="F86" s="23">
        <f>'[6]Поправки сентябрь'!$H$1367</f>
        <v>30</v>
      </c>
      <c r="G86" s="10">
        <f t="shared" si="1"/>
        <v>350.1</v>
      </c>
      <c r="H86" s="14"/>
      <c r="I86" s="4"/>
      <c r="J86" s="49"/>
    </row>
    <row r="87" spans="2:10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  <c r="J87" s="49"/>
    </row>
    <row r="88" spans="2:10">
      <c r="B88" s="44" t="s">
        <v>86</v>
      </c>
      <c r="C88" s="43">
        <v>9999</v>
      </c>
      <c r="D88" s="43">
        <v>9999</v>
      </c>
      <c r="E88" s="5"/>
      <c r="F88" s="5">
        <f>'[4]Поправки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</row>
  </sheetData>
  <mergeCells count="29"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88"/>
  <sheetViews>
    <sheetView topLeftCell="A13" zoomScaleNormal="100" zoomScaleSheetLayoutView="100" workbookViewId="0">
      <selection activeCell="F40" sqref="F40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6"/>
      <c r="C2" s="76"/>
      <c r="D2" s="76"/>
      <c r="E2" s="76"/>
      <c r="F2" s="76"/>
      <c r="G2" s="76"/>
      <c r="H2" s="76"/>
      <c r="I2" s="76"/>
    </row>
    <row r="3" spans="1:9" hidden="1">
      <c r="B3" s="76"/>
      <c r="C3" s="76"/>
      <c r="D3" s="76"/>
      <c r="E3" s="76"/>
      <c r="F3" s="76"/>
      <c r="G3" s="76"/>
      <c r="H3" s="76"/>
      <c r="I3" s="76"/>
    </row>
    <row r="4" spans="1:9" hidden="1">
      <c r="B4" s="76"/>
      <c r="C4" s="76"/>
      <c r="D4" s="76"/>
      <c r="E4" s="76"/>
      <c r="F4" s="76"/>
      <c r="G4" s="76"/>
      <c r="H4" s="76"/>
      <c r="I4" s="76"/>
    </row>
    <row r="5" spans="1:9" hidden="1">
      <c r="B5" s="76"/>
      <c r="C5" s="76"/>
      <c r="D5" s="76"/>
      <c r="E5" s="76"/>
      <c r="F5" s="76"/>
      <c r="G5" s="76"/>
      <c r="H5" s="76"/>
      <c r="I5" s="76"/>
    </row>
    <row r="6" spans="1:9" hidden="1">
      <c r="B6" s="76"/>
      <c r="C6" s="76"/>
      <c r="D6" s="76"/>
      <c r="E6" s="76"/>
      <c r="F6" s="76"/>
      <c r="G6" s="76"/>
      <c r="H6" s="76"/>
      <c r="I6" s="76"/>
    </row>
    <row r="7" spans="1:9" hidden="1"/>
    <row r="8" spans="1:9" hidden="1"/>
    <row r="9" spans="1:9" hidden="1"/>
    <row r="11" spans="1:9">
      <c r="A11" s="1"/>
      <c r="B11" s="75" t="s">
        <v>93</v>
      </c>
      <c r="C11" s="75"/>
      <c r="D11" s="75"/>
      <c r="E11" s="75"/>
      <c r="F11" s="75"/>
      <c r="G11" s="75"/>
      <c r="H11" s="75"/>
      <c r="I11" s="75"/>
    </row>
    <row r="12" spans="1:9">
      <c r="A12" s="1"/>
      <c r="B12" s="70" t="s">
        <v>95</v>
      </c>
      <c r="C12" s="70"/>
      <c r="D12" s="70"/>
      <c r="E12" s="70"/>
      <c r="F12" s="70"/>
      <c r="G12" s="70"/>
      <c r="H12" s="70"/>
      <c r="I12" s="70"/>
    </row>
    <row r="13" spans="1:9">
      <c r="A13" s="1"/>
      <c r="B13" s="70" t="s">
        <v>94</v>
      </c>
      <c r="C13" s="70"/>
      <c r="D13" s="70"/>
      <c r="E13" s="70"/>
      <c r="F13" s="70"/>
      <c r="G13" s="70"/>
      <c r="H13" s="70"/>
      <c r="I13" s="70"/>
    </row>
    <row r="14" spans="1:9">
      <c r="A14" s="1"/>
      <c r="B14" s="71" t="s">
        <v>114</v>
      </c>
      <c r="C14" s="71"/>
      <c r="D14" s="71"/>
      <c r="E14" s="71"/>
      <c r="F14" s="71"/>
      <c r="G14" s="71"/>
      <c r="H14" s="71"/>
      <c r="I14" s="71"/>
    </row>
    <row r="15" spans="1:9">
      <c r="A15" s="1"/>
      <c r="B15" s="71" t="s">
        <v>101</v>
      </c>
      <c r="C15" s="71"/>
      <c r="D15" s="71"/>
      <c r="E15" s="71"/>
      <c r="F15" s="71"/>
      <c r="G15" s="71"/>
      <c r="H15" s="71"/>
      <c r="I15" s="71"/>
    </row>
    <row r="16" spans="1:9">
      <c r="A16" s="1"/>
      <c r="B16" s="71" t="s">
        <v>102</v>
      </c>
      <c r="C16" s="71"/>
      <c r="D16" s="71"/>
      <c r="E16" s="71"/>
      <c r="F16" s="71"/>
      <c r="G16" s="71"/>
      <c r="H16" s="71"/>
      <c r="I16" s="71"/>
    </row>
    <row r="17" spans="1:9">
      <c r="A17" s="1"/>
      <c r="B17" s="71" t="s">
        <v>109</v>
      </c>
      <c r="C17" s="71"/>
      <c r="D17" s="71"/>
      <c r="E17" s="71"/>
      <c r="F17" s="71"/>
      <c r="G17" s="71"/>
      <c r="H17" s="71"/>
      <c r="I17" s="71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72" t="s">
        <v>115</v>
      </c>
      <c r="C19" s="72"/>
      <c r="D19" s="72"/>
      <c r="E19" s="72"/>
      <c r="F19" s="72"/>
      <c r="G19" s="72"/>
      <c r="H19" s="72"/>
      <c r="I19" s="72"/>
    </row>
    <row r="20" spans="1:9" hidden="1">
      <c r="A20" s="1"/>
      <c r="B20" s="55"/>
      <c r="C20" s="55"/>
      <c r="D20" s="55"/>
      <c r="E20" s="55"/>
      <c r="F20" s="55"/>
      <c r="G20" s="55"/>
      <c r="H20" s="55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3"/>
      <c r="C23" s="73"/>
      <c r="D23" s="73"/>
      <c r="E23" s="73"/>
      <c r="F23" s="73"/>
      <c r="G23" s="73"/>
      <c r="H23" s="73"/>
    </row>
    <row r="24" spans="1:9" hidden="1">
      <c r="A24" s="1"/>
      <c r="B24" s="74"/>
      <c r="C24" s="74"/>
      <c r="D24" s="74"/>
      <c r="E24" s="74"/>
      <c r="F24" s="74"/>
      <c r="G24" s="74"/>
      <c r="H24" s="74"/>
    </row>
    <row r="25" spans="1:9" hidden="1">
      <c r="A25" s="1"/>
      <c r="B25" s="62"/>
      <c r="C25" s="62"/>
      <c r="D25" s="62"/>
      <c r="E25" s="62"/>
      <c r="F25" s="62"/>
      <c r="G25" s="62"/>
      <c r="H25" s="62"/>
    </row>
    <row r="26" spans="1:9" hidden="1">
      <c r="A26" s="1"/>
      <c r="B26" s="62"/>
      <c r="C26" s="62"/>
      <c r="D26" s="62"/>
      <c r="E26" s="62"/>
      <c r="F26" s="62"/>
      <c r="G26" s="62"/>
      <c r="H26" s="62"/>
    </row>
    <row r="27" spans="1:9" hidden="1">
      <c r="A27" s="1"/>
      <c r="B27" s="62"/>
      <c r="C27" s="62"/>
      <c r="D27" s="62"/>
      <c r="E27" s="62"/>
      <c r="F27" s="62"/>
      <c r="G27" s="62"/>
      <c r="H27" s="62"/>
    </row>
    <row r="28" spans="1:9" hidden="1">
      <c r="A28" s="1"/>
      <c r="B28" s="62"/>
      <c r="C28" s="62"/>
      <c r="D28" s="62"/>
      <c r="E28" s="62"/>
      <c r="F28" s="62"/>
      <c r="G28" s="62"/>
      <c r="H28" s="62"/>
    </row>
    <row r="29" spans="1:9" hidden="1">
      <c r="A29" s="1"/>
      <c r="B29" s="62"/>
      <c r="C29" s="62"/>
      <c r="D29" s="62"/>
      <c r="E29" s="62"/>
      <c r="F29" s="62"/>
      <c r="G29" s="62"/>
      <c r="H29" s="62"/>
    </row>
    <row r="30" spans="1:9" hidden="1">
      <c r="A30" s="1"/>
      <c r="B30" s="63"/>
      <c r="C30" s="63"/>
      <c r="D30" s="63"/>
      <c r="E30" s="63"/>
      <c r="F30" s="63"/>
      <c r="G30" s="63"/>
      <c r="H30" s="63"/>
    </row>
    <row r="31" spans="1:9" hidden="1">
      <c r="A31" s="1"/>
      <c r="B31" s="64"/>
      <c r="C31" s="64"/>
      <c r="D31" s="64"/>
      <c r="E31" s="65"/>
      <c r="F31" s="65"/>
      <c r="G31" s="65"/>
      <c r="H31" s="65"/>
    </row>
    <row r="32" spans="1:9" ht="12.75" customHeight="1">
      <c r="A32" s="1"/>
      <c r="B32" s="66" t="s">
        <v>88</v>
      </c>
      <c r="C32" s="66" t="s">
        <v>0</v>
      </c>
      <c r="D32" s="67" t="s">
        <v>1</v>
      </c>
      <c r="E32" s="66" t="s">
        <v>96</v>
      </c>
      <c r="F32" s="66"/>
      <c r="G32" s="66"/>
      <c r="H32" s="66"/>
      <c r="I32" s="66"/>
    </row>
    <row r="33" spans="1:10" ht="3.75" customHeight="1">
      <c r="A33" s="1"/>
      <c r="B33" s="66"/>
      <c r="C33" s="66"/>
      <c r="D33" s="68"/>
      <c r="E33" s="66"/>
      <c r="F33" s="66"/>
      <c r="G33" s="66"/>
      <c r="H33" s="66"/>
      <c r="I33" s="66"/>
    </row>
    <row r="34" spans="1:10" ht="16.5" customHeight="1">
      <c r="A34" s="1"/>
      <c r="B34" s="66"/>
      <c r="C34" s="66"/>
      <c r="D34" s="68"/>
      <c r="E34" s="66" t="s">
        <v>110</v>
      </c>
      <c r="F34" s="66"/>
      <c r="G34" s="66"/>
      <c r="H34" s="66" t="s">
        <v>107</v>
      </c>
      <c r="I34" s="61" t="s">
        <v>108</v>
      </c>
    </row>
    <row r="35" spans="1:10" ht="30" customHeight="1">
      <c r="A35" s="1"/>
      <c r="B35" s="66"/>
      <c r="C35" s="66"/>
      <c r="D35" s="69"/>
      <c r="E35" s="52" t="s">
        <v>111</v>
      </c>
      <c r="F35" s="52" t="s">
        <v>112</v>
      </c>
      <c r="G35" s="52" t="s">
        <v>113</v>
      </c>
      <c r="H35" s="66"/>
      <c r="I35" s="61"/>
    </row>
    <row r="36" spans="1:10" ht="14.25" customHeight="1">
      <c r="A36" s="1"/>
      <c r="B36" s="9" t="s">
        <v>51</v>
      </c>
      <c r="C36" s="34"/>
      <c r="D36" s="34"/>
      <c r="E36" s="10">
        <f>E37+E46+E48+E50+E56+E62+E64+E70+E73+E78+E81+E87</f>
        <v>340948.1</v>
      </c>
      <c r="F36" s="10">
        <f>F37+F46+F48+F50+F56+F62+F64+F70+F73+F78+F81+F87</f>
        <v>1189.8999999999999</v>
      </c>
      <c r="G36" s="10">
        <f>E36+F36</f>
        <v>342138</v>
      </c>
      <c r="H36" s="10">
        <f t="shared" ref="H36:I36" si="0">H37+H46+H48+H50+H56+H62+H64+H70+H73+H78+H81+H87</f>
        <v>291532.43</v>
      </c>
      <c r="I36" s="10">
        <f t="shared" si="0"/>
        <v>298214.93</v>
      </c>
      <c r="J36" s="49"/>
    </row>
    <row r="37" spans="1:10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33101.4</v>
      </c>
      <c r="F37" s="10">
        <f>F38+F39+F40+F41+F42+F44+F45</f>
        <v>766.09999999999991</v>
      </c>
      <c r="G37" s="10">
        <f t="shared" ref="G37:G88" si="1">E37+F37</f>
        <v>33867.5</v>
      </c>
      <c r="H37" s="10">
        <f t="shared" ref="H37:I37" si="2">H38+H39+H40+H41+H42+H45+H44+H43</f>
        <v>27443.13</v>
      </c>
      <c r="I37" s="10">
        <f t="shared" si="2"/>
        <v>26862.43</v>
      </c>
      <c r="J37" s="49"/>
    </row>
    <row r="38" spans="1:10" ht="34.5" customHeight="1">
      <c r="A38" s="2"/>
      <c r="B38" s="13" t="s">
        <v>15</v>
      </c>
      <c r="C38" s="36" t="s">
        <v>25</v>
      </c>
      <c r="D38" s="37" t="s">
        <v>26</v>
      </c>
      <c r="E38" s="14">
        <v>1463</v>
      </c>
      <c r="F38" s="14">
        <v>0</v>
      </c>
      <c r="G38" s="10">
        <f t="shared" si="1"/>
        <v>1463</v>
      </c>
      <c r="H38" s="14">
        <v>1446</v>
      </c>
      <c r="I38" s="18">
        <v>1446</v>
      </c>
      <c r="J38" s="49"/>
    </row>
    <row r="39" spans="1:10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  <c r="J39" s="49"/>
    </row>
    <row r="40" spans="1:10" ht="68.25" customHeight="1">
      <c r="A40" s="1"/>
      <c r="B40" s="13" t="s">
        <v>17</v>
      </c>
      <c r="C40" s="36" t="s">
        <v>25</v>
      </c>
      <c r="D40" s="36" t="s">
        <v>29</v>
      </c>
      <c r="E40" s="46">
        <v>11969.7</v>
      </c>
      <c r="F40" s="46">
        <f>'[8]Поправки июль'!$H$41</f>
        <v>352.3</v>
      </c>
      <c r="G40" s="10">
        <f t="shared" si="1"/>
        <v>12322</v>
      </c>
      <c r="H40" s="4">
        <v>11800</v>
      </c>
      <c r="I40" s="4">
        <v>11800</v>
      </c>
      <c r="J40" s="49"/>
    </row>
    <row r="41" spans="1:10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'[4]Поправки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  <c r="J41" s="49"/>
    </row>
    <row r="42" spans="1:10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'[4]Поправки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</row>
    <row r="43" spans="1:10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  <c r="J43" s="49"/>
    </row>
    <row r="44" spans="1:10" s="33" customFormat="1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v>0</v>
      </c>
      <c r="G44" s="10">
        <f t="shared" si="1"/>
        <v>144.69999999999999</v>
      </c>
      <c r="H44" s="14">
        <v>400</v>
      </c>
      <c r="I44" s="4">
        <v>400</v>
      </c>
      <c r="J44" s="49"/>
    </row>
    <row r="45" spans="1:10" ht="18.75" customHeight="1">
      <c r="A45" s="1"/>
      <c r="B45" s="13" t="s">
        <v>64</v>
      </c>
      <c r="C45" s="36" t="s">
        <v>25</v>
      </c>
      <c r="D45" s="36" t="s">
        <v>31</v>
      </c>
      <c r="E45" s="18">
        <v>14732.5</v>
      </c>
      <c r="F45" s="18">
        <f>'[8]Поправки июль'!$H$97</f>
        <v>413.79999999999995</v>
      </c>
      <c r="G45" s="10">
        <f t="shared" si="1"/>
        <v>15146.3</v>
      </c>
      <c r="H45" s="14">
        <f>'[2]Бюджет 2025 1 чтение'!$H$97</f>
        <v>9392.130000000001</v>
      </c>
      <c r="I45" s="4">
        <f>'[2]Бюджет 2025 1 чтение'!$I$97</f>
        <v>8846.43</v>
      </c>
      <c r="J45" s="49"/>
    </row>
    <row r="46" spans="1:10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  <c r="J46" s="49"/>
    </row>
    <row r="47" spans="1:10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'[4]Поправки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</row>
    <row r="48" spans="1:10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  <c r="J48" s="49"/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'[4]Поправки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  <c r="J49" s="49"/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38776.300000000003</v>
      </c>
      <c r="F50" s="10">
        <f>F53+F54+F55+F51+F52</f>
        <v>0</v>
      </c>
      <c r="G50" s="10">
        <f t="shared" si="1"/>
        <v>38776.300000000003</v>
      </c>
      <c r="H50" s="10">
        <f t="shared" ref="H50:I50" si="5">H53+H54+H55+H51+H52</f>
        <v>28666.3</v>
      </c>
      <c r="I50" s="10">
        <f t="shared" si="5"/>
        <v>33346.300000000003</v>
      </c>
      <c r="J50" s="49"/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'[7]Поправки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  <c r="J51" s="49"/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1"/>
        <v>25</v>
      </c>
      <c r="H52" s="14">
        <v>79</v>
      </c>
      <c r="I52" s="14">
        <v>79</v>
      </c>
      <c r="J52" s="49"/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1"/>
        <v>3460.3</v>
      </c>
      <c r="H53" s="14">
        <v>2500</v>
      </c>
      <c r="I53" s="4">
        <v>2000</v>
      </c>
      <c r="J53" s="49"/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v>0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304</v>
      </c>
      <c r="F55" s="18">
        <v>0</v>
      </c>
      <c r="G55" s="10">
        <f t="shared" si="1"/>
        <v>304</v>
      </c>
      <c r="H55" s="14">
        <v>105</v>
      </c>
      <c r="I55" s="4">
        <v>105</v>
      </c>
      <c r="J55" s="49"/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22980.899999999998</v>
      </c>
      <c r="F56" s="24">
        <f>F58+F59+F60+F61</f>
        <v>0</v>
      </c>
      <c r="G56" s="10">
        <f t="shared" si="1"/>
        <v>22980.899999999998</v>
      </c>
      <c r="H56" s="24">
        <f t="shared" ref="H56:I56" si="6">H58+H59+H60+H61</f>
        <v>1489.5</v>
      </c>
      <c r="I56" s="24">
        <f t="shared" si="6"/>
        <v>1749.4</v>
      </c>
      <c r="J56" s="49"/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  <c r="J57" s="49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'[4]Поправки февраль'!$H$466</f>
        <v>0</v>
      </c>
      <c r="G58" s="10">
        <f t="shared" si="1"/>
        <v>446.7</v>
      </c>
      <c r="H58" s="14">
        <v>190</v>
      </c>
      <c r="I58" s="4">
        <v>190</v>
      </c>
      <c r="J58" s="49"/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'[4]Поправки февраль'!$H$472</f>
        <v>0</v>
      </c>
      <c r="G59" s="10">
        <f t="shared" si="1"/>
        <v>90</v>
      </c>
      <c r="H59" s="14">
        <v>70</v>
      </c>
      <c r="I59" s="4">
        <v>30</v>
      </c>
      <c r="J59" s="49"/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v>1631.1</v>
      </c>
      <c r="F60" s="18">
        <v>0</v>
      </c>
      <c r="G60" s="10">
        <f t="shared" si="1"/>
        <v>1631.1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  <c r="J61" s="49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  <c r="J62" s="49"/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  <c r="J63" s="49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215315.6</v>
      </c>
      <c r="F64" s="24">
        <f t="shared" si="8"/>
        <v>372.79999999999995</v>
      </c>
      <c r="G64" s="10">
        <f t="shared" si="1"/>
        <v>215688.4</v>
      </c>
      <c r="H64" s="24">
        <f t="shared" si="8"/>
        <v>200727.3</v>
      </c>
      <c r="I64" s="24">
        <f t="shared" si="8"/>
        <v>199797.2</v>
      </c>
      <c r="J64" s="49"/>
      <c r="K64" s="49"/>
    </row>
    <row r="65" spans="1:10" ht="15.75" customHeight="1">
      <c r="A65" s="1"/>
      <c r="B65" s="20" t="s">
        <v>4</v>
      </c>
      <c r="C65" s="36" t="s">
        <v>49</v>
      </c>
      <c r="D65" s="36" t="s">
        <v>36</v>
      </c>
      <c r="E65" s="18">
        <v>18124.3</v>
      </c>
      <c r="F65" s="18">
        <f>'[8]Поправки июль'!$H$576</f>
        <v>245.5</v>
      </c>
      <c r="G65" s="10">
        <f t="shared" si="1"/>
        <v>18369.8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</row>
    <row r="66" spans="1:10">
      <c r="A66" s="1"/>
      <c r="B66" s="20" t="s">
        <v>5</v>
      </c>
      <c r="C66" s="36" t="s">
        <v>49</v>
      </c>
      <c r="D66" s="36" t="s">
        <v>37</v>
      </c>
      <c r="E66" s="25">
        <v>176213.7</v>
      </c>
      <c r="F66" s="25">
        <f>'[8]Поправки июль'!$H$631</f>
        <v>837.2</v>
      </c>
      <c r="G66" s="10">
        <f t="shared" si="1"/>
        <v>177050.90000000002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</row>
    <row r="67" spans="1:10">
      <c r="A67" s="1"/>
      <c r="B67" s="20" t="s">
        <v>83</v>
      </c>
      <c r="C67" s="36" t="s">
        <v>49</v>
      </c>
      <c r="D67" s="36" t="s">
        <v>84</v>
      </c>
      <c r="E67" s="25">
        <v>13300.2</v>
      </c>
      <c r="F67" s="25">
        <f>'[8]Поправки июль'!$H$836</f>
        <v>37.4</v>
      </c>
      <c r="G67" s="10">
        <f t="shared" si="1"/>
        <v>13337.6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</row>
    <row r="68" spans="1:10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'[4]Поправки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</row>
    <row r="69" spans="1:10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'[8]Поправки июль'!$H$980</f>
        <v>-747.30000000000007</v>
      </c>
      <c r="G69" s="10">
        <f t="shared" si="1"/>
        <v>6762.7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</row>
    <row r="70" spans="1:10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10149.9</v>
      </c>
      <c r="F70" s="10">
        <f t="shared" si="9"/>
        <v>51</v>
      </c>
      <c r="G70" s="10">
        <f t="shared" si="1"/>
        <v>10200.9</v>
      </c>
      <c r="H70" s="10">
        <f t="shared" si="9"/>
        <v>8542.2999999999993</v>
      </c>
      <c r="I70" s="10">
        <f t="shared" si="9"/>
        <v>7525.8</v>
      </c>
      <c r="J70" s="49"/>
    </row>
    <row r="71" spans="1:10">
      <c r="A71" s="1"/>
      <c r="B71" s="20" t="s">
        <v>7</v>
      </c>
      <c r="C71" s="36" t="s">
        <v>40</v>
      </c>
      <c r="D71" s="36" t="s">
        <v>41</v>
      </c>
      <c r="E71" s="18">
        <v>8657.5</v>
      </c>
      <c r="F71" s="18">
        <f>'[8]Поправки июль'!$H$1026</f>
        <v>51</v>
      </c>
      <c r="G71" s="10">
        <f t="shared" si="1"/>
        <v>8708.5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</row>
    <row r="72" spans="1:10" ht="24">
      <c r="A72" s="1"/>
      <c r="B72" s="20" t="s">
        <v>23</v>
      </c>
      <c r="C72" s="36" t="s">
        <v>40</v>
      </c>
      <c r="D72" s="36" t="s">
        <v>42</v>
      </c>
      <c r="E72" s="18">
        <v>1492.4</v>
      </c>
      <c r="F72" s="18">
        <v>0</v>
      </c>
      <c r="G72" s="10">
        <f t="shared" si="1"/>
        <v>1492.4</v>
      </c>
      <c r="H72" s="14">
        <f>'[2]Бюджет 2025 1 чтение'!$H$1122</f>
        <v>1150</v>
      </c>
      <c r="I72" s="4">
        <v>1150</v>
      </c>
      <c r="J72" s="49"/>
    </row>
    <row r="73" spans="1:10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11546.1</v>
      </c>
      <c r="F73" s="24">
        <f>F74+F75+F76+F77</f>
        <v>0</v>
      </c>
      <c r="G73" s="10">
        <f t="shared" si="1"/>
        <v>11546.1</v>
      </c>
      <c r="H73" s="24">
        <f t="shared" ref="H73:I73" si="10">H74+H75+H76+H77</f>
        <v>11839.9</v>
      </c>
      <c r="I73" s="24">
        <f t="shared" si="10"/>
        <v>11579.300000000001</v>
      </c>
      <c r="J73" s="49"/>
    </row>
    <row r="74" spans="1:10">
      <c r="A74" s="1"/>
      <c r="B74" s="20" t="s">
        <v>11</v>
      </c>
      <c r="C74" s="36" t="s">
        <v>43</v>
      </c>
      <c r="D74" s="36" t="s">
        <v>44</v>
      </c>
      <c r="E74" s="18">
        <v>1508.5</v>
      </c>
      <c r="F74" s="18">
        <v>0</v>
      </c>
      <c r="G74" s="10">
        <f t="shared" si="1"/>
        <v>1508.5</v>
      </c>
      <c r="H74" s="14">
        <v>1490.1</v>
      </c>
      <c r="I74" s="4">
        <v>1490.1</v>
      </c>
      <c r="J74" s="49"/>
    </row>
    <row r="75" spans="1:10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'[4]Поправки февраль'!$H$1156</f>
        <v>0</v>
      </c>
      <c r="G75" s="10">
        <f t="shared" si="1"/>
        <v>131.5</v>
      </c>
      <c r="H75" s="14"/>
      <c r="I75" s="4"/>
      <c r="J75" s="49"/>
    </row>
    <row r="76" spans="1:10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</row>
    <row r="77" spans="1:10" ht="24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v>0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  <c r="J77" s="49"/>
    </row>
    <row r="78" spans="1:10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  <c r="J78" s="49"/>
    </row>
    <row r="79" spans="1:10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'[4]Поправки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  <c r="J79" s="49"/>
    </row>
    <row r="80" spans="1:10">
      <c r="B80" s="26" t="s">
        <v>85</v>
      </c>
      <c r="C80" s="27">
        <v>1100</v>
      </c>
      <c r="D80" s="27">
        <v>1102</v>
      </c>
      <c r="E80" s="28"/>
      <c r="F80" s="28">
        <f>'[4]Поправки февраль'!$H$1328</f>
        <v>0</v>
      </c>
      <c r="G80" s="10">
        <f t="shared" si="1"/>
        <v>0</v>
      </c>
      <c r="H80" s="10"/>
      <c r="I80" s="4"/>
      <c r="J80" s="49"/>
    </row>
    <row r="81" spans="2:10" ht="60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0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  <c r="J81" s="49"/>
    </row>
    <row r="82" spans="2:10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'[7]Поправки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  <c r="J82" s="49"/>
    </row>
    <row r="83" spans="2:10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  <c r="J83" s="49"/>
    </row>
    <row r="84" spans="2:10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  <c r="J84" s="49"/>
    </row>
    <row r="85" spans="2:10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  <c r="J85" s="49"/>
    </row>
    <row r="86" spans="2:10" ht="36.75" customHeight="1">
      <c r="B86" s="31" t="s">
        <v>79</v>
      </c>
      <c r="C86" s="27">
        <v>1400</v>
      </c>
      <c r="D86" s="27">
        <v>1403</v>
      </c>
      <c r="E86" s="23">
        <v>320.10000000000002</v>
      </c>
      <c r="F86" s="23">
        <v>0</v>
      </c>
      <c r="G86" s="10">
        <f t="shared" si="1"/>
        <v>320.10000000000002</v>
      </c>
      <c r="H86" s="14"/>
      <c r="I86" s="4"/>
      <c r="J86" s="49"/>
    </row>
    <row r="87" spans="2:10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  <c r="J87" s="49"/>
    </row>
    <row r="88" spans="2:10">
      <c r="B88" s="44" t="s">
        <v>86</v>
      </c>
      <c r="C88" s="43">
        <v>9999</v>
      </c>
      <c r="D88" s="43">
        <v>9999</v>
      </c>
      <c r="E88" s="5"/>
      <c r="F88" s="5">
        <f>'[4]Поправки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88"/>
  <sheetViews>
    <sheetView topLeftCell="A44" zoomScaleNormal="100" zoomScaleSheetLayoutView="100" workbookViewId="0">
      <selection activeCell="F66" sqref="F66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6"/>
      <c r="C2" s="76"/>
      <c r="D2" s="76"/>
      <c r="E2" s="76"/>
      <c r="F2" s="76"/>
      <c r="G2" s="76"/>
      <c r="H2" s="76"/>
      <c r="I2" s="76"/>
    </row>
    <row r="3" spans="1:9" hidden="1">
      <c r="B3" s="76"/>
      <c r="C3" s="76"/>
      <c r="D3" s="76"/>
      <c r="E3" s="76"/>
      <c r="F3" s="76"/>
      <c r="G3" s="76"/>
      <c r="H3" s="76"/>
      <c r="I3" s="76"/>
    </row>
    <row r="4" spans="1:9" hidden="1">
      <c r="B4" s="76"/>
      <c r="C4" s="76"/>
      <c r="D4" s="76"/>
      <c r="E4" s="76"/>
      <c r="F4" s="76"/>
      <c r="G4" s="76"/>
      <c r="H4" s="76"/>
      <c r="I4" s="76"/>
    </row>
    <row r="5" spans="1:9" hidden="1">
      <c r="B5" s="76"/>
      <c r="C5" s="76"/>
      <c r="D5" s="76"/>
      <c r="E5" s="76"/>
      <c r="F5" s="76"/>
      <c r="G5" s="76"/>
      <c r="H5" s="76"/>
      <c r="I5" s="76"/>
    </row>
    <row r="6" spans="1:9" hidden="1">
      <c r="B6" s="76"/>
      <c r="C6" s="76"/>
      <c r="D6" s="76"/>
      <c r="E6" s="76"/>
      <c r="F6" s="76"/>
      <c r="G6" s="76"/>
      <c r="H6" s="76"/>
      <c r="I6" s="76"/>
    </row>
    <row r="7" spans="1:9" hidden="1"/>
    <row r="8" spans="1:9" hidden="1"/>
    <row r="9" spans="1:9" hidden="1"/>
    <row r="11" spans="1:9">
      <c r="A11" s="1"/>
      <c r="B11" s="75" t="s">
        <v>93</v>
      </c>
      <c r="C11" s="75"/>
      <c r="D11" s="75"/>
      <c r="E11" s="75"/>
      <c r="F11" s="75"/>
      <c r="G11" s="75"/>
      <c r="H11" s="75"/>
      <c r="I11" s="75"/>
    </row>
    <row r="12" spans="1:9">
      <c r="A12" s="1"/>
      <c r="B12" s="70" t="s">
        <v>95</v>
      </c>
      <c r="C12" s="70"/>
      <c r="D12" s="70"/>
      <c r="E12" s="70"/>
      <c r="F12" s="70"/>
      <c r="G12" s="70"/>
      <c r="H12" s="70"/>
      <c r="I12" s="70"/>
    </row>
    <row r="13" spans="1:9">
      <c r="A13" s="1"/>
      <c r="B13" s="70" t="s">
        <v>94</v>
      </c>
      <c r="C13" s="70"/>
      <c r="D13" s="70"/>
      <c r="E13" s="70"/>
      <c r="F13" s="70"/>
      <c r="G13" s="70"/>
      <c r="H13" s="70"/>
      <c r="I13" s="70"/>
    </row>
    <row r="14" spans="1:9">
      <c r="A14" s="1"/>
      <c r="B14" s="71" t="s">
        <v>114</v>
      </c>
      <c r="C14" s="71"/>
      <c r="D14" s="71"/>
      <c r="E14" s="71"/>
      <c r="F14" s="71"/>
      <c r="G14" s="71"/>
      <c r="H14" s="71"/>
      <c r="I14" s="71"/>
    </row>
    <row r="15" spans="1:9">
      <c r="A15" s="1"/>
      <c r="B15" s="71" t="s">
        <v>101</v>
      </c>
      <c r="C15" s="71"/>
      <c r="D15" s="71"/>
      <c r="E15" s="71"/>
      <c r="F15" s="71"/>
      <c r="G15" s="71"/>
      <c r="H15" s="71"/>
      <c r="I15" s="71"/>
    </row>
    <row r="16" spans="1:9">
      <c r="A16" s="1"/>
      <c r="B16" s="71" t="s">
        <v>102</v>
      </c>
      <c r="C16" s="71"/>
      <c r="D16" s="71"/>
      <c r="E16" s="71"/>
      <c r="F16" s="71"/>
      <c r="G16" s="71"/>
      <c r="H16" s="71"/>
      <c r="I16" s="71"/>
    </row>
    <row r="17" spans="1:9">
      <c r="A17" s="1"/>
      <c r="B17" s="71" t="s">
        <v>109</v>
      </c>
      <c r="C17" s="71"/>
      <c r="D17" s="71"/>
      <c r="E17" s="71"/>
      <c r="F17" s="71"/>
      <c r="G17" s="71"/>
      <c r="H17" s="71"/>
      <c r="I17" s="71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72" t="s">
        <v>115</v>
      </c>
      <c r="C19" s="72"/>
      <c r="D19" s="72"/>
      <c r="E19" s="72"/>
      <c r="F19" s="72"/>
      <c r="G19" s="72"/>
      <c r="H19" s="72"/>
      <c r="I19" s="72"/>
    </row>
    <row r="20" spans="1:9" hidden="1">
      <c r="A20" s="1"/>
      <c r="B20" s="54"/>
      <c r="C20" s="54"/>
      <c r="D20" s="54"/>
      <c r="E20" s="54"/>
      <c r="F20" s="54"/>
      <c r="G20" s="54"/>
      <c r="H20" s="54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3"/>
      <c r="C23" s="73"/>
      <c r="D23" s="73"/>
      <c r="E23" s="73"/>
      <c r="F23" s="73"/>
      <c r="G23" s="73"/>
      <c r="H23" s="73"/>
    </row>
    <row r="24" spans="1:9" hidden="1">
      <c r="A24" s="1"/>
      <c r="B24" s="74"/>
      <c r="C24" s="74"/>
      <c r="D24" s="74"/>
      <c r="E24" s="74"/>
      <c r="F24" s="74"/>
      <c r="G24" s="74"/>
      <c r="H24" s="74"/>
    </row>
    <row r="25" spans="1:9" hidden="1">
      <c r="A25" s="1"/>
      <c r="B25" s="62"/>
      <c r="C25" s="62"/>
      <c r="D25" s="62"/>
      <c r="E25" s="62"/>
      <c r="F25" s="62"/>
      <c r="G25" s="62"/>
      <c r="H25" s="62"/>
    </row>
    <row r="26" spans="1:9" hidden="1">
      <c r="A26" s="1"/>
      <c r="B26" s="62"/>
      <c r="C26" s="62"/>
      <c r="D26" s="62"/>
      <c r="E26" s="62"/>
      <c r="F26" s="62"/>
      <c r="G26" s="62"/>
      <c r="H26" s="62"/>
    </row>
    <row r="27" spans="1:9" hidden="1">
      <c r="A27" s="1"/>
      <c r="B27" s="62"/>
      <c r="C27" s="62"/>
      <c r="D27" s="62"/>
      <c r="E27" s="62"/>
      <c r="F27" s="62"/>
      <c r="G27" s="62"/>
      <c r="H27" s="62"/>
    </row>
    <row r="28" spans="1:9" hidden="1">
      <c r="A28" s="1"/>
      <c r="B28" s="62"/>
      <c r="C28" s="62"/>
      <c r="D28" s="62"/>
      <c r="E28" s="62"/>
      <c r="F28" s="62"/>
      <c r="G28" s="62"/>
      <c r="H28" s="62"/>
    </row>
    <row r="29" spans="1:9" hidden="1">
      <c r="A29" s="1"/>
      <c r="B29" s="62"/>
      <c r="C29" s="62"/>
      <c r="D29" s="62"/>
      <c r="E29" s="62"/>
      <c r="F29" s="62"/>
      <c r="G29" s="62"/>
      <c r="H29" s="62"/>
    </row>
    <row r="30" spans="1:9" hidden="1">
      <c r="A30" s="1"/>
      <c r="B30" s="63"/>
      <c r="C30" s="63"/>
      <c r="D30" s="63"/>
      <c r="E30" s="63"/>
      <c r="F30" s="63"/>
      <c r="G30" s="63"/>
      <c r="H30" s="63"/>
    </row>
    <row r="31" spans="1:9" hidden="1">
      <c r="A31" s="1"/>
      <c r="B31" s="64"/>
      <c r="C31" s="64"/>
      <c r="D31" s="64"/>
      <c r="E31" s="65"/>
      <c r="F31" s="65"/>
      <c r="G31" s="65"/>
      <c r="H31" s="65"/>
    </row>
    <row r="32" spans="1:9" ht="12.75" customHeight="1">
      <c r="A32" s="1"/>
      <c r="B32" s="66" t="s">
        <v>88</v>
      </c>
      <c r="C32" s="66" t="s">
        <v>0</v>
      </c>
      <c r="D32" s="67" t="s">
        <v>1</v>
      </c>
      <c r="E32" s="66" t="s">
        <v>96</v>
      </c>
      <c r="F32" s="66"/>
      <c r="G32" s="66"/>
      <c r="H32" s="66"/>
      <c r="I32" s="66"/>
    </row>
    <row r="33" spans="1:9" ht="3.75" customHeight="1">
      <c r="A33" s="1"/>
      <c r="B33" s="66"/>
      <c r="C33" s="66"/>
      <c r="D33" s="68"/>
      <c r="E33" s="66"/>
      <c r="F33" s="66"/>
      <c r="G33" s="66"/>
      <c r="H33" s="66"/>
      <c r="I33" s="66"/>
    </row>
    <row r="34" spans="1:9" ht="16.5" customHeight="1">
      <c r="A34" s="1"/>
      <c r="B34" s="66"/>
      <c r="C34" s="66"/>
      <c r="D34" s="68"/>
      <c r="E34" s="66" t="s">
        <v>110</v>
      </c>
      <c r="F34" s="66"/>
      <c r="G34" s="66"/>
      <c r="H34" s="66" t="s">
        <v>107</v>
      </c>
      <c r="I34" s="61" t="s">
        <v>108</v>
      </c>
    </row>
    <row r="35" spans="1:9" ht="30" customHeight="1">
      <c r="A35" s="1"/>
      <c r="B35" s="66"/>
      <c r="C35" s="66"/>
      <c r="D35" s="69"/>
      <c r="E35" s="52" t="s">
        <v>111</v>
      </c>
      <c r="F35" s="52" t="s">
        <v>112</v>
      </c>
      <c r="G35" s="52" t="s">
        <v>113</v>
      </c>
      <c r="H35" s="66"/>
      <c r="I35" s="61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329927.59999999998</v>
      </c>
      <c r="F36" s="10">
        <f>F37+F46+F48+F50+F56+F62+F64+F70+F73+F78+F81+F87</f>
        <v>11020.5</v>
      </c>
      <c r="G36" s="10">
        <f>E36+F36</f>
        <v>340948.1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32110.400000000001</v>
      </c>
      <c r="F37" s="10">
        <f>F38+F39+F40+F41+F42+F44+F45</f>
        <v>991</v>
      </c>
      <c r="G37" s="10">
        <f t="shared" ref="G37:G88" si="1">E37+F37</f>
        <v>33101.4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'[9]Поправки июнь'!$H$25</f>
        <v>17</v>
      </c>
      <c r="G38" s="10">
        <f t="shared" si="1"/>
        <v>1463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11893.4</v>
      </c>
      <c r="F40" s="46">
        <f>'[9]Поправки июнь'!$H$41</f>
        <v>76.3</v>
      </c>
      <c r="G40" s="10">
        <f t="shared" si="1"/>
        <v>11969.699999999999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'[4]Поправки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'[4]Поправки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160.69999999999999</v>
      </c>
      <c r="F44" s="15">
        <f>'[10]Поправки июнь'!$H$91</f>
        <v>-16</v>
      </c>
      <c r="G44" s="10">
        <f t="shared" si="1"/>
        <v>144.69999999999999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v>13818.8</v>
      </c>
      <c r="F45" s="18">
        <f>'[9]Поправки июнь'!$H$97</f>
        <v>913.7</v>
      </c>
      <c r="G45" s="10">
        <f t="shared" si="1"/>
        <v>14732.5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'[4]Поправки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'[4]Поправки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31769.3</v>
      </c>
      <c r="F50" s="10">
        <f>F53+F54+F55+F51+F52</f>
        <v>7007</v>
      </c>
      <c r="G50" s="10">
        <f t="shared" si="1"/>
        <v>38776.300000000003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'[7]Поправки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1"/>
        <v>25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1"/>
        <v>3460.3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27542.7</v>
      </c>
      <c r="F54" s="15">
        <f>'[10]Поправки июнь'!$H$367</f>
        <v>7088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385</v>
      </c>
      <c r="F55" s="18">
        <f>'[10]Поправки июнь'!$H$448</f>
        <v>-81</v>
      </c>
      <c r="G55" s="10">
        <f t="shared" si="1"/>
        <v>304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22943.399999999998</v>
      </c>
      <c r="F56" s="24">
        <f>F58+F59+F60+F61</f>
        <v>37.5</v>
      </c>
      <c r="G56" s="10">
        <f t="shared" si="1"/>
        <v>22980.899999999998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'[4]Поправки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'[4]Поправки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'[9]Поправки июнь'!$H$503</f>
        <v>37.5</v>
      </c>
      <c r="G60" s="10">
        <f t="shared" si="1"/>
        <v>1631.1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212871.4</v>
      </c>
      <c r="F64" s="24">
        <f t="shared" si="8"/>
        <v>2444.1999999999998</v>
      </c>
      <c r="G64" s="10">
        <f t="shared" si="1"/>
        <v>215315.6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v>17842.3</v>
      </c>
      <c r="F65" s="18">
        <f>'[9]Поправки июнь'!$H$576</f>
        <v>282</v>
      </c>
      <c r="G65" s="10">
        <f t="shared" si="1"/>
        <v>18124.3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v>174056</v>
      </c>
      <c r="F66" s="25">
        <f>'[9]Поправки июнь'!$H$631</f>
        <v>2157.6999999999998</v>
      </c>
      <c r="G66" s="10">
        <f t="shared" si="1"/>
        <v>176213.7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'[9]Поправки июнь'!$H$836</f>
        <v>4.5</v>
      </c>
      <c r="G67" s="10">
        <f t="shared" si="1"/>
        <v>13300.2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'[4]Поправки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'[4]Поправки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9627.5</v>
      </c>
      <c r="F70" s="10">
        <f t="shared" si="9"/>
        <v>522.4</v>
      </c>
      <c r="G70" s="10">
        <f t="shared" si="1"/>
        <v>10149.9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v>8577.5</v>
      </c>
      <c r="F71" s="18">
        <f>'[9]Поправки июнь'!$H$1026</f>
        <v>80</v>
      </c>
      <c r="G71" s="10">
        <f t="shared" si="1"/>
        <v>8657.5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'[9]Поправки июнь'!$H$1137</f>
        <v>442.4</v>
      </c>
      <c r="G72" s="10">
        <f t="shared" si="1"/>
        <v>1492.4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11527.7</v>
      </c>
      <c r="F73" s="24">
        <f>F74+F75+F76+F77</f>
        <v>18.399999999999999</v>
      </c>
      <c r="G73" s="10">
        <f t="shared" si="1"/>
        <v>11546.1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'[9]Поправки июнь'!$H$1151</f>
        <v>18.399999999999999</v>
      </c>
      <c r="G74" s="10">
        <f t="shared" si="1"/>
        <v>1508.5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'[4]Поправки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v>0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'[4]Поправки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'[4]Поправки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0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'[7]Поправки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customHeight="1">
      <c r="B86" s="31" t="s">
        <v>79</v>
      </c>
      <c r="C86" s="27">
        <v>1400</v>
      </c>
      <c r="D86" s="27">
        <v>1403</v>
      </c>
      <c r="E86" s="23">
        <v>320.10000000000002</v>
      </c>
      <c r="F86" s="23">
        <v>0</v>
      </c>
      <c r="G86" s="10">
        <f t="shared" si="1"/>
        <v>320.10000000000002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'[4]Поправки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88"/>
  <sheetViews>
    <sheetView topLeftCell="A35" zoomScaleNormal="100" zoomScaleSheetLayoutView="100" workbookViewId="0">
      <selection activeCell="F44" sqref="F44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6"/>
      <c r="C2" s="76"/>
      <c r="D2" s="76"/>
      <c r="E2" s="76"/>
      <c r="F2" s="76"/>
      <c r="G2" s="76"/>
      <c r="H2" s="76"/>
      <c r="I2" s="76"/>
    </row>
    <row r="3" spans="1:9" hidden="1">
      <c r="B3" s="76"/>
      <c r="C3" s="76"/>
      <c r="D3" s="76"/>
      <c r="E3" s="76"/>
      <c r="F3" s="76"/>
      <c r="G3" s="76"/>
      <c r="H3" s="76"/>
      <c r="I3" s="76"/>
    </row>
    <row r="4" spans="1:9" hidden="1">
      <c r="B4" s="76"/>
      <c r="C4" s="76"/>
      <c r="D4" s="76"/>
      <c r="E4" s="76"/>
      <c r="F4" s="76"/>
      <c r="G4" s="76"/>
      <c r="H4" s="76"/>
      <c r="I4" s="76"/>
    </row>
    <row r="5" spans="1:9" hidden="1">
      <c r="B5" s="76"/>
      <c r="C5" s="76"/>
      <c r="D5" s="76"/>
      <c r="E5" s="76"/>
      <c r="F5" s="76"/>
      <c r="G5" s="76"/>
      <c r="H5" s="76"/>
      <c r="I5" s="76"/>
    </row>
    <row r="6" spans="1:9" hidden="1">
      <c r="B6" s="76"/>
      <c r="C6" s="76"/>
      <c r="D6" s="76"/>
      <c r="E6" s="76"/>
      <c r="F6" s="76"/>
      <c r="G6" s="76"/>
      <c r="H6" s="76"/>
      <c r="I6" s="76"/>
    </row>
    <row r="7" spans="1:9" hidden="1"/>
    <row r="8" spans="1:9" hidden="1"/>
    <row r="9" spans="1:9" hidden="1"/>
    <row r="11" spans="1:9">
      <c r="A11" s="1"/>
      <c r="B11" s="75" t="s">
        <v>93</v>
      </c>
      <c r="C11" s="75"/>
      <c r="D11" s="75"/>
      <c r="E11" s="75"/>
      <c r="F11" s="75"/>
      <c r="G11" s="75"/>
      <c r="H11" s="75"/>
      <c r="I11" s="75"/>
    </row>
    <row r="12" spans="1:9">
      <c r="A12" s="1"/>
      <c r="B12" s="70" t="s">
        <v>95</v>
      </c>
      <c r="C12" s="70"/>
      <c r="D12" s="70"/>
      <c r="E12" s="70"/>
      <c r="F12" s="70"/>
      <c r="G12" s="70"/>
      <c r="H12" s="70"/>
      <c r="I12" s="70"/>
    </row>
    <row r="13" spans="1:9">
      <c r="A13" s="1"/>
      <c r="B13" s="70" t="s">
        <v>94</v>
      </c>
      <c r="C13" s="70"/>
      <c r="D13" s="70"/>
      <c r="E13" s="70"/>
      <c r="F13" s="70"/>
      <c r="G13" s="70"/>
      <c r="H13" s="70"/>
      <c r="I13" s="70"/>
    </row>
    <row r="14" spans="1:9">
      <c r="A14" s="1"/>
      <c r="B14" s="71" t="s">
        <v>114</v>
      </c>
      <c r="C14" s="71"/>
      <c r="D14" s="71"/>
      <c r="E14" s="71"/>
      <c r="F14" s="71"/>
      <c r="G14" s="71"/>
      <c r="H14" s="71"/>
      <c r="I14" s="71"/>
    </row>
    <row r="15" spans="1:9">
      <c r="A15" s="1"/>
      <c r="B15" s="71" t="s">
        <v>101</v>
      </c>
      <c r="C15" s="71"/>
      <c r="D15" s="71"/>
      <c r="E15" s="71"/>
      <c r="F15" s="71"/>
      <c r="G15" s="71"/>
      <c r="H15" s="71"/>
      <c r="I15" s="71"/>
    </row>
    <row r="16" spans="1:9">
      <c r="A16" s="1"/>
      <c r="B16" s="71" t="s">
        <v>102</v>
      </c>
      <c r="C16" s="71"/>
      <c r="D16" s="71"/>
      <c r="E16" s="71"/>
      <c r="F16" s="71"/>
      <c r="G16" s="71"/>
      <c r="H16" s="71"/>
      <c r="I16" s="71"/>
    </row>
    <row r="17" spans="1:9">
      <c r="A17" s="1"/>
      <c r="B17" s="71" t="s">
        <v>109</v>
      </c>
      <c r="C17" s="71"/>
      <c r="D17" s="71"/>
      <c r="E17" s="71"/>
      <c r="F17" s="71"/>
      <c r="G17" s="71"/>
      <c r="H17" s="71"/>
      <c r="I17" s="71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72" t="s">
        <v>115</v>
      </c>
      <c r="C19" s="72"/>
      <c r="D19" s="72"/>
      <c r="E19" s="72"/>
      <c r="F19" s="72"/>
      <c r="G19" s="72"/>
      <c r="H19" s="72"/>
      <c r="I19" s="72"/>
    </row>
    <row r="20" spans="1:9" hidden="1">
      <c r="A20" s="1"/>
      <c r="B20" s="53"/>
      <c r="C20" s="53"/>
      <c r="D20" s="53"/>
      <c r="E20" s="53"/>
      <c r="F20" s="53"/>
      <c r="G20" s="53"/>
      <c r="H20" s="53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3"/>
      <c r="C23" s="73"/>
      <c r="D23" s="73"/>
      <c r="E23" s="73"/>
      <c r="F23" s="73"/>
      <c r="G23" s="73"/>
      <c r="H23" s="73"/>
    </row>
    <row r="24" spans="1:9" hidden="1">
      <c r="A24" s="1"/>
      <c r="B24" s="74"/>
      <c r="C24" s="74"/>
      <c r="D24" s="74"/>
      <c r="E24" s="74"/>
      <c r="F24" s="74"/>
      <c r="G24" s="74"/>
      <c r="H24" s="74"/>
    </row>
    <row r="25" spans="1:9" hidden="1">
      <c r="A25" s="1"/>
      <c r="B25" s="62"/>
      <c r="C25" s="62"/>
      <c r="D25" s="62"/>
      <c r="E25" s="62"/>
      <c r="F25" s="62"/>
      <c r="G25" s="62"/>
      <c r="H25" s="62"/>
    </row>
    <row r="26" spans="1:9" hidden="1">
      <c r="A26" s="1"/>
      <c r="B26" s="62"/>
      <c r="C26" s="62"/>
      <c r="D26" s="62"/>
      <c r="E26" s="62"/>
      <c r="F26" s="62"/>
      <c r="G26" s="62"/>
      <c r="H26" s="62"/>
    </row>
    <row r="27" spans="1:9" hidden="1">
      <c r="A27" s="1"/>
      <c r="B27" s="62"/>
      <c r="C27" s="62"/>
      <c r="D27" s="62"/>
      <c r="E27" s="62"/>
      <c r="F27" s="62"/>
      <c r="G27" s="62"/>
      <c r="H27" s="62"/>
    </row>
    <row r="28" spans="1:9" hidden="1">
      <c r="A28" s="1"/>
      <c r="B28" s="62"/>
      <c r="C28" s="62"/>
      <c r="D28" s="62"/>
      <c r="E28" s="62"/>
      <c r="F28" s="62"/>
      <c r="G28" s="62"/>
      <c r="H28" s="62"/>
    </row>
    <row r="29" spans="1:9" hidden="1">
      <c r="A29" s="1"/>
      <c r="B29" s="62"/>
      <c r="C29" s="62"/>
      <c r="D29" s="62"/>
      <c r="E29" s="62"/>
      <c r="F29" s="62"/>
      <c r="G29" s="62"/>
      <c r="H29" s="62"/>
    </row>
    <row r="30" spans="1:9" hidden="1">
      <c r="A30" s="1"/>
      <c r="B30" s="63"/>
      <c r="C30" s="63"/>
      <c r="D30" s="63"/>
      <c r="E30" s="63"/>
      <c r="F30" s="63"/>
      <c r="G30" s="63"/>
      <c r="H30" s="63"/>
    </row>
    <row r="31" spans="1:9" hidden="1">
      <c r="A31" s="1"/>
      <c r="B31" s="64"/>
      <c r="C31" s="64"/>
      <c r="D31" s="64"/>
      <c r="E31" s="65"/>
      <c r="F31" s="65"/>
      <c r="G31" s="65"/>
      <c r="H31" s="65"/>
    </row>
    <row r="32" spans="1:9" ht="12.75" customHeight="1">
      <c r="A32" s="1"/>
      <c r="B32" s="66" t="s">
        <v>88</v>
      </c>
      <c r="C32" s="66" t="s">
        <v>0</v>
      </c>
      <c r="D32" s="67" t="s">
        <v>1</v>
      </c>
      <c r="E32" s="66" t="s">
        <v>96</v>
      </c>
      <c r="F32" s="66"/>
      <c r="G32" s="66"/>
      <c r="H32" s="66"/>
      <c r="I32" s="66"/>
    </row>
    <row r="33" spans="1:9" ht="3.75" customHeight="1">
      <c r="A33" s="1"/>
      <c r="B33" s="66"/>
      <c r="C33" s="66"/>
      <c r="D33" s="68"/>
      <c r="E33" s="66"/>
      <c r="F33" s="66"/>
      <c r="G33" s="66"/>
      <c r="H33" s="66"/>
      <c r="I33" s="66"/>
    </row>
    <row r="34" spans="1:9" ht="16.5" customHeight="1">
      <c r="A34" s="1"/>
      <c r="B34" s="66"/>
      <c r="C34" s="66"/>
      <c r="D34" s="68"/>
      <c r="E34" s="66" t="s">
        <v>110</v>
      </c>
      <c r="F34" s="66"/>
      <c r="G34" s="66"/>
      <c r="H34" s="66" t="s">
        <v>107</v>
      </c>
      <c r="I34" s="61" t="s">
        <v>108</v>
      </c>
    </row>
    <row r="35" spans="1:9" ht="30" customHeight="1">
      <c r="A35" s="1"/>
      <c r="B35" s="66"/>
      <c r="C35" s="66"/>
      <c r="D35" s="69"/>
      <c r="E35" s="52" t="s">
        <v>111</v>
      </c>
      <c r="F35" s="52" t="s">
        <v>112</v>
      </c>
      <c r="G35" s="52" t="s">
        <v>113</v>
      </c>
      <c r="H35" s="66"/>
      <c r="I35" s="61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304708.90000000002</v>
      </c>
      <c r="F36" s="10">
        <f>F37+F46+F48+F50+F56+F62+F64+F70+F73+F78+F81+F87</f>
        <v>25218.699999999997</v>
      </c>
      <c r="G36" s="10">
        <f>E36+F36</f>
        <v>329927.60000000003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30298.700000000004</v>
      </c>
      <c r="F37" s="10">
        <f>F38+F39+F40+F41+F42+F44+F45</f>
        <v>1811.7</v>
      </c>
      <c r="G37" s="10">
        <f t="shared" ref="G37:G88" si="1">E37+F37</f>
        <v>32110.400000000005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'[4]Поправки февраль'!$H$25</f>
        <v>0</v>
      </c>
      <c r="G38" s="10">
        <f t="shared" si="1"/>
        <v>1446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11856.4</v>
      </c>
      <c r="F40" s="46">
        <f>'[7]Поправки март'!$H$41</f>
        <v>37</v>
      </c>
      <c r="G40" s="10">
        <f t="shared" si="1"/>
        <v>11893.4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'[4]Поправки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'[4]Поправки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160.69999999999999</v>
      </c>
      <c r="F44" s="15">
        <v>0</v>
      </c>
      <c r="G44" s="10">
        <f t="shared" si="1"/>
        <v>160.69999999999999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v>12044.1</v>
      </c>
      <c r="F45" s="18">
        <f>'[7]Поправки март'!$H$97</f>
        <v>1774.7</v>
      </c>
      <c r="G45" s="10">
        <f t="shared" si="1"/>
        <v>13818.800000000001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'[4]Поправки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'[4]Поправки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30433</v>
      </c>
      <c r="F50" s="10">
        <f>F53+F54+F55+F51+F52</f>
        <v>1336.3000000000002</v>
      </c>
      <c r="G50" s="10">
        <f t="shared" si="1"/>
        <v>31769.3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'[7]Поправки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f>'[2]Бюджет 2025 1 чтение'!$G$346</f>
        <v>79</v>
      </c>
      <c r="F52" s="14">
        <f>'[7]Поправки март'!$H$350</f>
        <v>-54</v>
      </c>
      <c r="G52" s="10">
        <f t="shared" si="1"/>
        <v>25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f>'[2]Бюджет 2025 1 чтение'!$G$354</f>
        <v>3250</v>
      </c>
      <c r="F53" s="18">
        <f>'[7]Поправки март'!$H$358</f>
        <v>210.3</v>
      </c>
      <c r="G53" s="10">
        <f t="shared" si="1"/>
        <v>3460.3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26642.7</v>
      </c>
      <c r="F54" s="15">
        <f>'[7]Поправки март'!$H$364</f>
        <v>900.00000000000023</v>
      </c>
      <c r="G54" s="10">
        <f t="shared" si="1"/>
        <v>27542.7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'[7]Поправки март'!$H$445</f>
        <v>280</v>
      </c>
      <c r="G55" s="10">
        <f t="shared" si="1"/>
        <v>385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20813.099999999999</v>
      </c>
      <c r="G56" s="10">
        <f t="shared" si="1"/>
        <v>22943.399999999998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'[4]Поправки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'[4]Поправки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'[4]Поправки февраль'!$H$500</f>
        <v>0</v>
      </c>
      <c r="G60" s="10">
        <f t="shared" si="1"/>
        <v>1593.6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'[7]Поправки март'!$H$546</f>
        <v>20813.099999999999</v>
      </c>
      <c r="G61" s="10">
        <f t="shared" si="1"/>
        <v>20813.099999999999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212254.4</v>
      </c>
      <c r="F64" s="24">
        <f t="shared" si="8"/>
        <v>617</v>
      </c>
      <c r="G64" s="10">
        <f t="shared" si="1"/>
        <v>212871.4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v>17647</v>
      </c>
      <c r="F65" s="18">
        <f>'[7]Поправки март'!$H$573</f>
        <v>195.3</v>
      </c>
      <c r="G65" s="10">
        <f t="shared" si="1"/>
        <v>17842.3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v>173634.3</v>
      </c>
      <c r="F66" s="25">
        <f>'[7]Поправки март'!$H$628</f>
        <v>421.7</v>
      </c>
      <c r="G66" s="10">
        <f t="shared" si="1"/>
        <v>174056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'[4]Поправки февраль'!$H$833</f>
        <v>0</v>
      </c>
      <c r="G67" s="10">
        <f t="shared" si="1"/>
        <v>13295.7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'[4]Поправки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'[4]Поправки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9527.5</v>
      </c>
      <c r="F70" s="10">
        <f t="shared" si="9"/>
        <v>100</v>
      </c>
      <c r="G70" s="10">
        <f t="shared" si="1"/>
        <v>9627.5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v>8477.5</v>
      </c>
      <c r="F71" s="18">
        <f>'[7]Поправки март'!$H$1023</f>
        <v>100</v>
      </c>
      <c r="G71" s="10">
        <f t="shared" si="1"/>
        <v>8577.5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'[4]Поправки февраль'!$H$1134</f>
        <v>0</v>
      </c>
      <c r="G72" s="10">
        <f t="shared" si="1"/>
        <v>1050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11307.2</v>
      </c>
      <c r="F73" s="24">
        <f>F74+F75+F76+F77</f>
        <v>220.5</v>
      </c>
      <c r="G73" s="10">
        <f t="shared" si="1"/>
        <v>11527.7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'[4]Поправки февраль'!$H$1148</f>
        <v>0</v>
      </c>
      <c r="G74" s="10">
        <f t="shared" si="1"/>
        <v>1490.1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'[4]Поправки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18">
        <v>1644</v>
      </c>
      <c r="F77" s="21">
        <f>'[7]Поправки март'!$H$1248</f>
        <v>220.5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'[4]Поправки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'[4]Поправки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320.10000000000002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'[7]Поправки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customHeight="1">
      <c r="B86" s="31" t="s">
        <v>79</v>
      </c>
      <c r="C86" s="27">
        <v>1400</v>
      </c>
      <c r="D86" s="27">
        <v>1403</v>
      </c>
      <c r="E86" s="23"/>
      <c r="F86" s="23">
        <f>'[7]Поправки март'!$H$1361</f>
        <v>320.10000000000002</v>
      </c>
      <c r="G86" s="10">
        <f t="shared" si="1"/>
        <v>320.10000000000002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'[4]Поправки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88"/>
  <sheetViews>
    <sheetView topLeftCell="A16" zoomScaleNormal="100" zoomScaleSheetLayoutView="100" workbookViewId="0">
      <selection activeCell="F44" sqref="F44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6"/>
      <c r="C2" s="76"/>
      <c r="D2" s="76"/>
      <c r="E2" s="76"/>
      <c r="F2" s="76"/>
      <c r="G2" s="76"/>
      <c r="H2" s="76"/>
      <c r="I2" s="76"/>
    </row>
    <row r="3" spans="1:9" hidden="1">
      <c r="B3" s="76"/>
      <c r="C3" s="76"/>
      <c r="D3" s="76"/>
      <c r="E3" s="76"/>
      <c r="F3" s="76"/>
      <c r="G3" s="76"/>
      <c r="H3" s="76"/>
      <c r="I3" s="76"/>
    </row>
    <row r="4" spans="1:9" hidden="1">
      <c r="B4" s="76"/>
      <c r="C4" s="76"/>
      <c r="D4" s="76"/>
      <c r="E4" s="76"/>
      <c r="F4" s="76"/>
      <c r="G4" s="76"/>
      <c r="H4" s="76"/>
      <c r="I4" s="76"/>
    </row>
    <row r="5" spans="1:9" hidden="1">
      <c r="B5" s="76"/>
      <c r="C5" s="76"/>
      <c r="D5" s="76"/>
      <c r="E5" s="76"/>
      <c r="F5" s="76"/>
      <c r="G5" s="76"/>
      <c r="H5" s="76"/>
      <c r="I5" s="76"/>
    </row>
    <row r="6" spans="1:9" hidden="1">
      <c r="B6" s="76"/>
      <c r="C6" s="76"/>
      <c r="D6" s="76"/>
      <c r="E6" s="76"/>
      <c r="F6" s="76"/>
      <c r="G6" s="76"/>
      <c r="H6" s="76"/>
      <c r="I6" s="76"/>
    </row>
    <row r="7" spans="1:9" hidden="1"/>
    <row r="8" spans="1:9" hidden="1"/>
    <row r="9" spans="1:9" hidden="1"/>
    <row r="11" spans="1:9">
      <c r="A11" s="1"/>
      <c r="B11" s="75" t="s">
        <v>93</v>
      </c>
      <c r="C11" s="75"/>
      <c r="D11" s="75"/>
      <c r="E11" s="75"/>
      <c r="F11" s="75"/>
      <c r="G11" s="75"/>
      <c r="H11" s="75"/>
      <c r="I11" s="75"/>
    </row>
    <row r="12" spans="1:9">
      <c r="A12" s="1"/>
      <c r="B12" s="70" t="s">
        <v>95</v>
      </c>
      <c r="C12" s="70"/>
      <c r="D12" s="70"/>
      <c r="E12" s="70"/>
      <c r="F12" s="70"/>
      <c r="G12" s="70"/>
      <c r="H12" s="70"/>
      <c r="I12" s="70"/>
    </row>
    <row r="13" spans="1:9">
      <c r="A13" s="1"/>
      <c r="B13" s="70" t="s">
        <v>94</v>
      </c>
      <c r="C13" s="70"/>
      <c r="D13" s="70"/>
      <c r="E13" s="70"/>
      <c r="F13" s="70"/>
      <c r="G13" s="70"/>
      <c r="H13" s="70"/>
      <c r="I13" s="70"/>
    </row>
    <row r="14" spans="1:9">
      <c r="A14" s="1"/>
      <c r="B14" s="71" t="s">
        <v>114</v>
      </c>
      <c r="C14" s="71"/>
      <c r="D14" s="71"/>
      <c r="E14" s="71"/>
      <c r="F14" s="71"/>
      <c r="G14" s="71"/>
      <c r="H14" s="71"/>
      <c r="I14" s="71"/>
    </row>
    <row r="15" spans="1:9">
      <c r="A15" s="1"/>
      <c r="B15" s="71" t="s">
        <v>101</v>
      </c>
      <c r="C15" s="71"/>
      <c r="D15" s="71"/>
      <c r="E15" s="71"/>
      <c r="F15" s="71"/>
      <c r="G15" s="71"/>
      <c r="H15" s="71"/>
      <c r="I15" s="71"/>
    </row>
    <row r="16" spans="1:9">
      <c r="A16" s="1"/>
      <c r="B16" s="71" t="s">
        <v>102</v>
      </c>
      <c r="C16" s="71"/>
      <c r="D16" s="71"/>
      <c r="E16" s="71"/>
      <c r="F16" s="71"/>
      <c r="G16" s="71"/>
      <c r="H16" s="71"/>
      <c r="I16" s="71"/>
    </row>
    <row r="17" spans="1:9">
      <c r="A17" s="1"/>
      <c r="B17" s="71" t="s">
        <v>109</v>
      </c>
      <c r="C17" s="71"/>
      <c r="D17" s="71"/>
      <c r="E17" s="71"/>
      <c r="F17" s="71"/>
      <c r="G17" s="71"/>
      <c r="H17" s="71"/>
      <c r="I17" s="71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72" t="s">
        <v>115</v>
      </c>
      <c r="C19" s="72"/>
      <c r="D19" s="72"/>
      <c r="E19" s="72"/>
      <c r="F19" s="72"/>
      <c r="G19" s="72"/>
      <c r="H19" s="72"/>
      <c r="I19" s="72"/>
    </row>
    <row r="20" spans="1:9" hidden="1">
      <c r="A20" s="1"/>
      <c r="B20" s="48"/>
      <c r="C20" s="48"/>
      <c r="D20" s="48"/>
      <c r="E20" s="48"/>
      <c r="F20" s="51"/>
      <c r="G20" s="51"/>
      <c r="H20" s="48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3"/>
      <c r="C23" s="73"/>
      <c r="D23" s="73"/>
      <c r="E23" s="73"/>
      <c r="F23" s="73"/>
      <c r="G23" s="73"/>
      <c r="H23" s="73"/>
    </row>
    <row r="24" spans="1:9" hidden="1">
      <c r="A24" s="1"/>
      <c r="B24" s="74"/>
      <c r="C24" s="74"/>
      <c r="D24" s="74"/>
      <c r="E24" s="74"/>
      <c r="F24" s="74"/>
      <c r="G24" s="74"/>
      <c r="H24" s="74"/>
    </row>
    <row r="25" spans="1:9" hidden="1">
      <c r="A25" s="1"/>
      <c r="B25" s="62"/>
      <c r="C25" s="62"/>
      <c r="D25" s="62"/>
      <c r="E25" s="62"/>
      <c r="F25" s="62"/>
      <c r="G25" s="62"/>
      <c r="H25" s="62"/>
    </row>
    <row r="26" spans="1:9" hidden="1">
      <c r="A26" s="1"/>
      <c r="B26" s="62"/>
      <c r="C26" s="62"/>
      <c r="D26" s="62"/>
      <c r="E26" s="62"/>
      <c r="F26" s="62"/>
      <c r="G26" s="62"/>
      <c r="H26" s="62"/>
    </row>
    <row r="27" spans="1:9" hidden="1">
      <c r="A27" s="1"/>
      <c r="B27" s="62"/>
      <c r="C27" s="62"/>
      <c r="D27" s="62"/>
      <c r="E27" s="62"/>
      <c r="F27" s="62"/>
      <c r="G27" s="62"/>
      <c r="H27" s="62"/>
    </row>
    <row r="28" spans="1:9" hidden="1">
      <c r="A28" s="1"/>
      <c r="B28" s="62"/>
      <c r="C28" s="62"/>
      <c r="D28" s="62"/>
      <c r="E28" s="62"/>
      <c r="F28" s="62"/>
      <c r="G28" s="62"/>
      <c r="H28" s="62"/>
    </row>
    <row r="29" spans="1:9" hidden="1">
      <c r="A29" s="1"/>
      <c r="B29" s="62"/>
      <c r="C29" s="62"/>
      <c r="D29" s="62"/>
      <c r="E29" s="62"/>
      <c r="F29" s="62"/>
      <c r="G29" s="62"/>
      <c r="H29" s="62"/>
    </row>
    <row r="30" spans="1:9" hidden="1">
      <c r="A30" s="1"/>
      <c r="B30" s="63"/>
      <c r="C30" s="63"/>
      <c r="D30" s="63"/>
      <c r="E30" s="63"/>
      <c r="F30" s="63"/>
      <c r="G30" s="63"/>
      <c r="H30" s="63"/>
    </row>
    <row r="31" spans="1:9" hidden="1">
      <c r="A31" s="1"/>
      <c r="B31" s="64"/>
      <c r="C31" s="64"/>
      <c r="D31" s="64"/>
      <c r="E31" s="65"/>
      <c r="F31" s="65"/>
      <c r="G31" s="65"/>
      <c r="H31" s="65"/>
    </row>
    <row r="32" spans="1:9" ht="12.75" customHeight="1">
      <c r="A32" s="1"/>
      <c r="B32" s="66" t="s">
        <v>88</v>
      </c>
      <c r="C32" s="66" t="s">
        <v>0</v>
      </c>
      <c r="D32" s="67" t="s">
        <v>1</v>
      </c>
      <c r="E32" s="66" t="s">
        <v>96</v>
      </c>
      <c r="F32" s="66"/>
      <c r="G32" s="66"/>
      <c r="H32" s="66"/>
      <c r="I32" s="66"/>
    </row>
    <row r="33" spans="1:9" ht="3.75" customHeight="1">
      <c r="A33" s="1"/>
      <c r="B33" s="66"/>
      <c r="C33" s="66"/>
      <c r="D33" s="68"/>
      <c r="E33" s="66"/>
      <c r="F33" s="66"/>
      <c r="G33" s="66"/>
      <c r="H33" s="66"/>
      <c r="I33" s="66"/>
    </row>
    <row r="34" spans="1:9" ht="16.5" customHeight="1">
      <c r="A34" s="1"/>
      <c r="B34" s="66"/>
      <c r="C34" s="66"/>
      <c r="D34" s="68"/>
      <c r="E34" s="66" t="s">
        <v>110</v>
      </c>
      <c r="F34" s="66"/>
      <c r="G34" s="66"/>
      <c r="H34" s="66" t="s">
        <v>107</v>
      </c>
      <c r="I34" s="61" t="s">
        <v>108</v>
      </c>
    </row>
    <row r="35" spans="1:9" ht="30" customHeight="1">
      <c r="A35" s="1"/>
      <c r="B35" s="66"/>
      <c r="C35" s="66"/>
      <c r="D35" s="69"/>
      <c r="E35" s="52" t="s">
        <v>111</v>
      </c>
      <c r="F35" s="52" t="s">
        <v>112</v>
      </c>
      <c r="G35" s="52" t="s">
        <v>113</v>
      </c>
      <c r="H35" s="66"/>
      <c r="I35" s="61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301020.43</v>
      </c>
      <c r="F36" s="10">
        <f>F37+F46+F48+F50+F56+F62+F64+F70+F73+F78+F81+F87</f>
        <v>3688.5999999999995</v>
      </c>
      <c r="G36" s="10">
        <f>E36+F36</f>
        <v>304709.02999999997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29475.93</v>
      </c>
      <c r="F37" s="10">
        <f>F38+F39+F40+F41+F42+F44+F45</f>
        <v>822.8</v>
      </c>
      <c r="G37" s="10">
        <f t="shared" ref="G37:G88" si="1">E37+F37</f>
        <v>30298.73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'[4]Поправки февраль'!$H$25</f>
        <v>0</v>
      </c>
      <c r="G38" s="10">
        <f t="shared" si="1"/>
        <v>1446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11800</v>
      </c>
      <c r="F40" s="46">
        <f>'[4]Поправки февраль'!$H$41</f>
        <v>56.399999999999977</v>
      </c>
      <c r="G40" s="10">
        <f t="shared" si="1"/>
        <v>11856.4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'[4]Поправки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'[4]Поправки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400</v>
      </c>
      <c r="F44" s="15">
        <f>'[4]Поправки февраль'!$H$91</f>
        <v>-239.3</v>
      </c>
      <c r="G44" s="10">
        <f t="shared" si="1"/>
        <v>160.69999999999999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f>'[2]Бюджет 2025 1 чтение'!$G$97</f>
        <v>11038.43</v>
      </c>
      <c r="F45" s="18">
        <f>'[4]Поправки февраль'!$H$97</f>
        <v>1005.7</v>
      </c>
      <c r="G45" s="10">
        <f t="shared" si="1"/>
        <v>12044.130000000001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'[4]Поправки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'[4]Поправки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30332.999999999996</v>
      </c>
      <c r="F50" s="10">
        <f>F53+F54+F55+F51+F52</f>
        <v>100</v>
      </c>
      <c r="G50" s="10">
        <f t="shared" si="1"/>
        <v>30432.999999999996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'[4]Поправки февраль'!$H$344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f>'[2]Бюджет 2025 1 чтение'!$G$346</f>
        <v>79</v>
      </c>
      <c r="F52" s="14">
        <f>'[4]Поправки февраль'!$H$350</f>
        <v>0</v>
      </c>
      <c r="G52" s="10">
        <f t="shared" si="1"/>
        <v>79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f>'[2]Бюджет 2025 1 чтение'!$G$354</f>
        <v>3250</v>
      </c>
      <c r="F53" s="18">
        <f>'[4]Поправки февраль'!$H$358</f>
        <v>0</v>
      </c>
      <c r="G53" s="10">
        <f t="shared" si="1"/>
        <v>3250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f>'[2]Бюджет 2025 1 чтение'!$G$360</f>
        <v>26542.699999999997</v>
      </c>
      <c r="F54" s="15">
        <f>'[4]Поправки февраль'!$H$364</f>
        <v>100</v>
      </c>
      <c r="G54" s="10">
        <f t="shared" si="1"/>
        <v>26642.699999999997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'[4]Поправки февраль'!$H$445</f>
        <v>0</v>
      </c>
      <c r="G55" s="10">
        <f t="shared" si="1"/>
        <v>105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0</v>
      </c>
      <c r="G56" s="10">
        <f t="shared" si="1"/>
        <v>2130.3000000000002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'[4]Поправки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'[4]Поправки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'[4]Поправки февраль'!$H$500</f>
        <v>0</v>
      </c>
      <c r="G60" s="10">
        <f t="shared" si="1"/>
        <v>1593.6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'[4]Поправки февраль'!$H$546</f>
        <v>0</v>
      </c>
      <c r="G61" s="10">
        <f t="shared" si="1"/>
        <v>0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211366.59999999998</v>
      </c>
      <c r="F64" s="24">
        <f t="shared" si="8"/>
        <v>887.79999999999973</v>
      </c>
      <c r="G64" s="10">
        <f t="shared" si="1"/>
        <v>212254.39999999997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f>'[2]Бюджет 2025 1 чтение'!$G$565</f>
        <v>16880.7</v>
      </c>
      <c r="F65" s="18">
        <f>'[4]Поправки февраль'!$H$573</f>
        <v>766.3</v>
      </c>
      <c r="G65" s="10">
        <f t="shared" si="1"/>
        <v>17647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f>'[2]Бюджет 2025 1 чтение'!$G$620</f>
        <v>173512.79999999996</v>
      </c>
      <c r="F66" s="25">
        <f>'[4]Поправки февраль'!$H$628</f>
        <v>121.49999999999977</v>
      </c>
      <c r="G66" s="10">
        <f t="shared" si="1"/>
        <v>173634.29999999996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'[4]Поправки февраль'!$H$833</f>
        <v>0</v>
      </c>
      <c r="G67" s="10">
        <f t="shared" si="1"/>
        <v>13295.7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'[4]Поправки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'[4]Поправки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8927.5</v>
      </c>
      <c r="F70" s="10">
        <f t="shared" si="9"/>
        <v>600</v>
      </c>
      <c r="G70" s="10">
        <f t="shared" si="1"/>
        <v>9527.5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f>'[2]Бюджет 2025 1 чтение'!$G$1002</f>
        <v>7877.5</v>
      </c>
      <c r="F71" s="18">
        <f>'[4]Поправки февраль'!$H$1023</f>
        <v>600</v>
      </c>
      <c r="G71" s="10">
        <f t="shared" si="1"/>
        <v>8477.5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'[4]Поправки февраль'!$H$1134</f>
        <v>0</v>
      </c>
      <c r="G72" s="10">
        <f t="shared" si="1"/>
        <v>1050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10029.300000000001</v>
      </c>
      <c r="F73" s="24">
        <f>F74+F75+F76+F77</f>
        <v>1278</v>
      </c>
      <c r="G73" s="10">
        <f t="shared" si="1"/>
        <v>11307.300000000001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'[4]Поправки февраль'!$H$1148</f>
        <v>0</v>
      </c>
      <c r="G74" s="10">
        <f t="shared" si="1"/>
        <v>1490.1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'[4]Поправки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f>'[2]Бюджет 2025 1 чтение'!$G$1175</f>
        <v>7223.2000000000007</v>
      </c>
      <c r="F76" s="18">
        <f>'[4]Поправки февраль'!$H$1196</f>
        <v>818.4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21">
        <f>'[2]Бюджет 2025 1 чтение'!$G$1227</f>
        <v>1184.5</v>
      </c>
      <c r="F77" s="21">
        <f>'[4]Поправки февраль'!$H$1248</f>
        <v>459.6</v>
      </c>
      <c r="G77" s="10">
        <f t="shared" si="1"/>
        <v>1644.1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'[4]Поправки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'[4]Поправки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0</v>
      </c>
      <c r="G81" s="10">
        <f t="shared" si="1"/>
        <v>4520.2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'[4]Поправки февраль'!$H$1348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 hidden="1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hidden="1" customHeight="1">
      <c r="B86" s="31" t="s">
        <v>79</v>
      </c>
      <c r="C86" s="27">
        <v>1400</v>
      </c>
      <c r="D86" s="27">
        <v>1403</v>
      </c>
      <c r="E86" s="23"/>
      <c r="F86" s="23"/>
      <c r="G86" s="10">
        <f t="shared" si="1"/>
        <v>0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'[4]Поправки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28:H28"/>
    <mergeCell ref="B29:H29"/>
    <mergeCell ref="B30:H30"/>
    <mergeCell ref="B31:H31"/>
    <mergeCell ref="B32:B35"/>
    <mergeCell ref="C32:C35"/>
    <mergeCell ref="D32:D35"/>
    <mergeCell ref="E32:I33"/>
    <mergeCell ref="H34:H35"/>
    <mergeCell ref="I34:I35"/>
    <mergeCell ref="E34:G34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Поправки декабрь</vt:lpstr>
      <vt:lpstr>Поправки ноябрь</vt:lpstr>
      <vt:lpstr>Поправки октябрь</vt:lpstr>
      <vt:lpstr>Поправки сентябрь</vt:lpstr>
      <vt:lpstr>Поправки июль</vt:lpstr>
      <vt:lpstr>Поправки июнь</vt:lpstr>
      <vt:lpstr>Поправки март</vt:lpstr>
      <vt:lpstr>Поправки февраль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BUH3</cp:lastModifiedBy>
  <cp:lastPrinted>2025-01-30T11:52:16Z</cp:lastPrinted>
  <dcterms:created xsi:type="dcterms:W3CDTF">2004-10-22T12:41:04Z</dcterms:created>
  <dcterms:modified xsi:type="dcterms:W3CDTF">2025-12-18T07:15:11Z</dcterms:modified>
</cp:coreProperties>
</file>